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270" windowWidth="15450" windowHeight="9465" tabRatio="953"/>
  </bookViews>
  <sheets>
    <sheet name="ML Base Load" sheetId="1" r:id="rId1"/>
    <sheet name="OI Base Load" sheetId="4" r:id="rId2"/>
    <sheet name="Wind Base Load" sheetId="8" r:id="rId3"/>
    <sheet name="ML Low Load" sheetId="5" r:id="rId4"/>
    <sheet name="OI Low Load" sheetId="6" r:id="rId5"/>
    <sheet name="Wind Low Load" sheetId="7" r:id="rId6"/>
    <sheet name="ML High Power&amp;Gas" sheetId="9" r:id="rId7"/>
    <sheet name="OI High Power&amp;Gas" sheetId="10" r:id="rId8"/>
    <sheet name="Wind High Power&amp;Gas" sheetId="11" r:id="rId9"/>
    <sheet name="ML Low Power&amp;Gas" sheetId="12" r:id="rId10"/>
    <sheet name="OI Low Power&amp;Gas" sheetId="13" r:id="rId11"/>
    <sheet name="Wind Low Power&amp;Gas" sheetId="14" r:id="rId12"/>
  </sheets>
  <calcPr calcId="145621" iterate="1"/>
</workbook>
</file>

<file path=xl/calcChain.xml><?xml version="1.0" encoding="utf-8"?>
<calcChain xmlns="http://schemas.openxmlformats.org/spreadsheetml/2006/main">
  <c r="AA15" i="14" l="1"/>
  <c r="Z15" i="14"/>
  <c r="Y15" i="14"/>
  <c r="X15" i="14"/>
  <c r="W15" i="14"/>
  <c r="V15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A15" i="11"/>
  <c r="Z15" i="11"/>
  <c r="Y15" i="11"/>
  <c r="X15" i="11"/>
  <c r="W15" i="11"/>
  <c r="V15" i="11"/>
  <c r="U15" i="11"/>
  <c r="T15" i="11"/>
  <c r="S15" i="11"/>
  <c r="R15" i="11"/>
  <c r="Q15" i="11"/>
  <c r="P15" i="11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A14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B18" i="14" l="1"/>
  <c r="AA9" i="14"/>
  <c r="Z9" i="14"/>
  <c r="Y9" i="14"/>
  <c r="X9" i="14"/>
  <c r="W9" i="14"/>
  <c r="V9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B17" i="14" s="1"/>
  <c r="B19" i="14" s="1"/>
  <c r="B17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B16" i="13" s="1"/>
  <c r="B17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B16" i="12" s="1"/>
  <c r="B18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D9" i="11"/>
  <c r="C9" i="11"/>
  <c r="B9" i="11"/>
  <c r="B17" i="11" s="1"/>
  <c r="B17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B16" i="10" s="1"/>
  <c r="B18" i="13" l="1"/>
  <c r="B18" i="12"/>
  <c r="B19" i="11"/>
  <c r="B18" i="10"/>
  <c r="B17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B16" i="9" s="1"/>
  <c r="B18" i="9" l="1"/>
  <c r="B18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B17" i="8" l="1"/>
  <c r="B19" i="8" s="1"/>
  <c r="B18" i="7" l="1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B17" i="7" s="1"/>
  <c r="B19" i="7" s="1"/>
  <c r="B16" i="6" l="1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B15" i="6" s="1"/>
  <c r="B17" i="6" s="1"/>
  <c r="B16" i="5"/>
  <c r="AA8" i="5" l="1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B15" i="5" s="1"/>
  <c r="B17" i="5" s="1"/>
  <c r="B17" i="4"/>
  <c r="B17" i="1" l="1"/>
  <c r="AA8" i="4" l="1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B16" i="4" s="1"/>
  <c r="B18" i="4" s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16" i="1" s="1"/>
  <c r="B18" i="1" s="1"/>
  <c r="B8" i="1"/>
</calcChain>
</file>

<file path=xl/sharedStrings.xml><?xml version="1.0" encoding="utf-8"?>
<sst xmlns="http://schemas.openxmlformats.org/spreadsheetml/2006/main" count="170" uniqueCount="32">
  <si>
    <t>Renewables IPPs</t>
  </si>
  <si>
    <t>Maritime Link (Base Block and Supplemental)</t>
  </si>
  <si>
    <t>Capital Costs</t>
  </si>
  <si>
    <t>Maritime Link</t>
  </si>
  <si>
    <t>Combined Cycles Units</t>
  </si>
  <si>
    <t>Total  Operating Cost (k$)</t>
  </si>
  <si>
    <t>Total Capital Costs (k$)</t>
  </si>
  <si>
    <t>Other Import (Contract Energy)</t>
  </si>
  <si>
    <t>Combustion Turbines &amp; Combined Cycle</t>
  </si>
  <si>
    <t>ML Low Load</t>
  </si>
  <si>
    <t>OI Low Load</t>
  </si>
  <si>
    <t>Total Operating Cost NPV (k$)</t>
  </si>
  <si>
    <t>Total Capital Cost NPV (k$)</t>
  </si>
  <si>
    <t>Total Planning Period NPV (k$)</t>
  </si>
  <si>
    <t>Incremental Wind</t>
  </si>
  <si>
    <t>Combustion Turbine &amp; Combined Cycles</t>
  </si>
  <si>
    <t>Indigenous Wind Low Load</t>
  </si>
  <si>
    <t>Indigenous Wind Base Load</t>
  </si>
  <si>
    <t>Total Unit Cost</t>
  </si>
  <si>
    <t>ML Base Load, High Power &amp; Gas Prices</t>
  </si>
  <si>
    <t>OI Base Load, High Power &amp; Gas Prices</t>
  </si>
  <si>
    <t>Indigenous Wind Base Load, High Power &amp; Gas Prices</t>
  </si>
  <si>
    <t>ML Base Load, Low Power &amp; Gas Prices</t>
  </si>
  <si>
    <t>OI Base Load, Low Power &amp; Gas Prices</t>
  </si>
  <si>
    <t>Indigenous Wind Base Load, Low Power &amp; Gas Prices</t>
  </si>
  <si>
    <t>Other Import Base Load</t>
  </si>
  <si>
    <t>Maritime Link Base Load</t>
  </si>
  <si>
    <t>* Imports over the NS-NB Tieline and surplus energy from Maritime Link</t>
  </si>
  <si>
    <t>Imports *</t>
  </si>
  <si>
    <t>* Imports over the upgraded NS-NB Tieline.</t>
  </si>
  <si>
    <t>Less Exports *</t>
  </si>
  <si>
    <t>* Imports and Exports over the NS-NB Tieline.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</si>
</sst>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2" fillId="0" borderId="0" xfId="0" applyFont="1"/>
    <xf numFmtId="3" fontId="2" fillId="0" borderId="0" xfId="0" applyNumberFormat="1" applyFont="1"/>
    <xf numFmtId="0" fontId="3" fillId="0" borderId="0" xfId="0" applyFont="1"/>
    <xf numFmtId="1" fontId="3" fillId="0" borderId="0" xfId="0" applyNumberFormat="1" applyFont="1"/>
    <xf numFmtId="0" fontId="0" fillId="0" borderId="0" xfId="0" applyAlignment="1">
      <alignment vertical="center" wrapText="1"/>
    </xf>
    <xf numFmtId="164" fontId="0" fillId="0" borderId="0" xfId="1" applyNumberFormat="1" applyFont="1"/>
    <xf numFmtId="6" fontId="0" fillId="0" borderId="0" xfId="0" applyNumberFormat="1"/>
    <xf numFmtId="37" fontId="0" fillId="0" borderId="0" xfId="1" applyNumberFormat="1" applyFont="1"/>
    <xf numFmtId="37" fontId="2" fillId="0" borderId="0" xfId="0" applyNumberFormat="1" applyFont="1"/>
    <xf numFmtId="0" fontId="2" fillId="0" borderId="0" xfId="0" applyFont="1" applyAlignment="1">
      <alignment wrapText="1"/>
    </xf>
    <xf numFmtId="6" fontId="0" fillId="0" borderId="0" xfId="0" applyNumberForma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0"/>
  <sheetViews>
    <sheetView tabSelected="1" workbookViewId="0">
      <selection activeCell="G19" sqref="G19"/>
    </sheetView>
  </sheetViews>
  <sheetFormatPr defaultRowHeight="15" x14ac:dyDescent="0.25"/>
  <cols>
    <col min="1" max="1" width="34.7109375" customWidth="1"/>
    <col min="2" max="2" width="14.5703125" bestFit="1" customWidth="1"/>
  </cols>
  <sheetData>
    <row r="2" spans="1:2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5">
      <c r="A3" s="3" t="s">
        <v>26</v>
      </c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18</v>
      </c>
      <c r="B4" s="2">
        <v>472514.05300000001</v>
      </c>
      <c r="C4" s="2">
        <v>487564.386</v>
      </c>
      <c r="D4" s="2">
        <v>430929.60800000001</v>
      </c>
      <c r="E4" s="2">
        <v>327121.30600000004</v>
      </c>
      <c r="F4" s="2">
        <v>336969.26199999999</v>
      </c>
      <c r="G4" s="2">
        <v>355924.65299999999</v>
      </c>
      <c r="H4" s="2">
        <v>364973.42100000003</v>
      </c>
      <c r="I4" s="2">
        <v>378815.26800000004</v>
      </c>
      <c r="J4" s="2">
        <v>389037.55100000004</v>
      </c>
      <c r="K4" s="2">
        <v>398911.57500000001</v>
      </c>
      <c r="L4" s="2">
        <v>408721.69099999999</v>
      </c>
      <c r="M4" s="2">
        <v>419724.18699999998</v>
      </c>
      <c r="N4" s="2">
        <v>430480.60499999998</v>
      </c>
      <c r="O4" s="2">
        <v>442140.51</v>
      </c>
      <c r="P4" s="2">
        <v>445828.098</v>
      </c>
      <c r="Q4" s="2">
        <v>468285.72600000002</v>
      </c>
      <c r="R4" s="2">
        <v>477171.03899999999</v>
      </c>
      <c r="S4" s="2">
        <v>491603.79800000001</v>
      </c>
      <c r="T4" s="2">
        <v>508412.86800000002</v>
      </c>
      <c r="U4" s="2">
        <v>527666.04099999997</v>
      </c>
      <c r="V4" s="2">
        <v>564515.65599999996</v>
      </c>
      <c r="W4" s="2">
        <v>580311.57100000011</v>
      </c>
      <c r="X4" s="2">
        <v>607755.98300000001</v>
      </c>
      <c r="Y4" s="2">
        <v>638206.69099999999</v>
      </c>
      <c r="Z4" s="2">
        <v>663394.875</v>
      </c>
      <c r="AA4" s="2">
        <v>696755.33329999994</v>
      </c>
    </row>
    <row r="5" spans="1:27" x14ac:dyDescent="0.25">
      <c r="A5" t="s">
        <v>0</v>
      </c>
      <c r="B5" s="2">
        <v>119579.4</v>
      </c>
      <c r="C5" s="2">
        <v>130682</v>
      </c>
      <c r="D5" s="2">
        <v>140587.9</v>
      </c>
      <c r="E5" s="2">
        <v>150759.6</v>
      </c>
      <c r="F5" s="2">
        <v>150804</v>
      </c>
      <c r="G5" s="2">
        <v>151177.5</v>
      </c>
      <c r="H5" s="2">
        <v>150895.6</v>
      </c>
      <c r="I5" s="2">
        <v>150942.79999999999</v>
      </c>
      <c r="J5" s="2">
        <v>129841.60000000001</v>
      </c>
      <c r="K5" s="2">
        <v>130218.8</v>
      </c>
      <c r="L5" s="2">
        <v>129940.8</v>
      </c>
      <c r="M5" s="2">
        <v>129991.8</v>
      </c>
      <c r="N5" s="2">
        <v>130043.9</v>
      </c>
      <c r="O5" s="2">
        <v>130425.2</v>
      </c>
      <c r="P5" s="2">
        <v>130151.2</v>
      </c>
      <c r="Q5" s="2">
        <v>130206.5</v>
      </c>
      <c r="R5" s="2">
        <v>130262.9</v>
      </c>
      <c r="S5" s="2">
        <v>130648.5</v>
      </c>
      <c r="T5" s="2">
        <v>130379</v>
      </c>
      <c r="U5" s="2">
        <v>130438.9</v>
      </c>
      <c r="V5" s="2">
        <v>130499.9</v>
      </c>
      <c r="W5" s="2">
        <v>130890.3</v>
      </c>
      <c r="X5" s="2">
        <v>130625.60000000001</v>
      </c>
      <c r="Y5" s="2">
        <v>130690.4</v>
      </c>
      <c r="Z5" s="2">
        <v>130756.4</v>
      </c>
      <c r="AA5" s="2">
        <v>131151.9</v>
      </c>
    </row>
    <row r="6" spans="1:27" ht="30" x14ac:dyDescent="0.25">
      <c r="A6" s="1" t="s">
        <v>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</row>
    <row r="7" spans="1:27" x14ac:dyDescent="0.25">
      <c r="A7" t="s">
        <v>28</v>
      </c>
      <c r="B7" s="2">
        <v>0</v>
      </c>
      <c r="C7" s="2">
        <v>0</v>
      </c>
      <c r="D7" s="2">
        <v>52250.65</v>
      </c>
      <c r="E7" s="2">
        <v>90078.42</v>
      </c>
      <c r="F7" s="2">
        <v>92690.240000000005</v>
      </c>
      <c r="G7" s="2">
        <v>95790.66</v>
      </c>
      <c r="H7" s="2">
        <v>100670.39999999999</v>
      </c>
      <c r="I7" s="2">
        <v>107153.7</v>
      </c>
      <c r="J7" s="2">
        <v>120638.2</v>
      </c>
      <c r="K7" s="2">
        <v>124036.1</v>
      </c>
      <c r="L7" s="2">
        <v>133142.29999999999</v>
      </c>
      <c r="M7" s="2">
        <v>136165.29999999999</v>
      </c>
      <c r="N7" s="2">
        <v>141018.20000000001</v>
      </c>
      <c r="O7" s="2">
        <v>142869.79999999999</v>
      </c>
      <c r="P7" s="2">
        <v>156747.79999999999</v>
      </c>
      <c r="Q7" s="2">
        <v>155652.29999999999</v>
      </c>
      <c r="R7" s="2">
        <v>160575.70000000001</v>
      </c>
      <c r="S7" s="2">
        <v>165393.29999999999</v>
      </c>
      <c r="T7" s="2">
        <v>177011.20000000001</v>
      </c>
      <c r="U7" s="2">
        <v>189022</v>
      </c>
      <c r="V7" s="2">
        <v>182346.1</v>
      </c>
      <c r="W7" s="2">
        <v>194717.6</v>
      </c>
      <c r="X7" s="2">
        <v>201124.7</v>
      </c>
      <c r="Y7" s="2">
        <v>206798.5</v>
      </c>
      <c r="Z7" s="2">
        <v>220211.9</v>
      </c>
      <c r="AA7" s="2">
        <v>229780.8</v>
      </c>
    </row>
    <row r="8" spans="1:27" x14ac:dyDescent="0.25">
      <c r="A8" s="3" t="s">
        <v>5</v>
      </c>
      <c r="B8" s="4">
        <f t="shared" ref="B8:AA8" si="0">SUM(B4:B7)</f>
        <v>592093.45299999998</v>
      </c>
      <c r="C8" s="4">
        <f t="shared" si="0"/>
        <v>618246.38599999994</v>
      </c>
      <c r="D8" s="4">
        <f t="shared" si="0"/>
        <v>623768.15800000005</v>
      </c>
      <c r="E8" s="4">
        <f t="shared" si="0"/>
        <v>567959.32600000012</v>
      </c>
      <c r="F8" s="4">
        <f t="shared" si="0"/>
        <v>580463.50199999998</v>
      </c>
      <c r="G8" s="4">
        <f t="shared" si="0"/>
        <v>602892.81299999997</v>
      </c>
      <c r="H8" s="4">
        <f t="shared" si="0"/>
        <v>616539.42100000009</v>
      </c>
      <c r="I8" s="4">
        <f t="shared" si="0"/>
        <v>636911.76799999992</v>
      </c>
      <c r="J8" s="4">
        <f t="shared" si="0"/>
        <v>639517.35100000002</v>
      </c>
      <c r="K8" s="4">
        <f t="shared" si="0"/>
        <v>653166.47499999998</v>
      </c>
      <c r="L8" s="4">
        <f t="shared" si="0"/>
        <v>671804.79099999997</v>
      </c>
      <c r="M8" s="4">
        <f t="shared" si="0"/>
        <v>685881.28700000001</v>
      </c>
      <c r="N8" s="4">
        <f t="shared" si="0"/>
        <v>701542.70500000007</v>
      </c>
      <c r="O8" s="4">
        <f t="shared" si="0"/>
        <v>715435.51</v>
      </c>
      <c r="P8" s="4">
        <f t="shared" si="0"/>
        <v>732727.098</v>
      </c>
      <c r="Q8" s="4">
        <f t="shared" si="0"/>
        <v>754144.52600000007</v>
      </c>
      <c r="R8" s="4">
        <f t="shared" si="0"/>
        <v>768009.63899999997</v>
      </c>
      <c r="S8" s="4">
        <f t="shared" si="0"/>
        <v>787645.598</v>
      </c>
      <c r="T8" s="4">
        <f t="shared" si="0"/>
        <v>815803.06799999997</v>
      </c>
      <c r="U8" s="4">
        <f t="shared" si="0"/>
        <v>847126.94099999999</v>
      </c>
      <c r="V8" s="4">
        <f t="shared" si="0"/>
        <v>877361.65599999996</v>
      </c>
      <c r="W8" s="4">
        <f t="shared" si="0"/>
        <v>905919.47100000014</v>
      </c>
      <c r="X8" s="4">
        <f t="shared" si="0"/>
        <v>939506.28300000005</v>
      </c>
      <c r="Y8" s="4">
        <f t="shared" si="0"/>
        <v>975695.59100000001</v>
      </c>
      <c r="Z8" s="4">
        <f t="shared" si="0"/>
        <v>1014363.175</v>
      </c>
      <c r="AA8" s="4">
        <f t="shared" si="0"/>
        <v>1057688.0333</v>
      </c>
    </row>
    <row r="11" spans="1:27" x14ac:dyDescent="0.25">
      <c r="A11" s="3" t="s">
        <v>2</v>
      </c>
    </row>
    <row r="12" spans="1:27" x14ac:dyDescent="0.25">
      <c r="A12" t="s">
        <v>3</v>
      </c>
      <c r="B12" s="2">
        <v>0</v>
      </c>
      <c r="C12" s="2">
        <v>0</v>
      </c>
      <c r="D12" s="2">
        <v>22033.24</v>
      </c>
      <c r="E12" s="2">
        <v>155702.70000000001</v>
      </c>
      <c r="F12" s="2">
        <v>160477.29999999999</v>
      </c>
      <c r="G12" s="2">
        <v>151105.29999999999</v>
      </c>
      <c r="H12" s="2">
        <v>155947.6</v>
      </c>
      <c r="I12" s="2">
        <v>146513.5</v>
      </c>
      <c r="J12" s="2">
        <v>143823.9</v>
      </c>
      <c r="K12" s="2">
        <v>141413.1</v>
      </c>
      <c r="L12" s="2">
        <v>139011.20000000001</v>
      </c>
      <c r="M12" s="2">
        <v>146145.29999999999</v>
      </c>
      <c r="N12" s="2">
        <v>135822.79999999999</v>
      </c>
      <c r="O12" s="2">
        <v>147260.79999999999</v>
      </c>
      <c r="P12" s="2">
        <v>146987.70000000001</v>
      </c>
      <c r="Q12" s="2">
        <v>145737.60000000001</v>
      </c>
      <c r="R12" s="2">
        <v>153641.1</v>
      </c>
      <c r="S12" s="2">
        <v>142802.1</v>
      </c>
      <c r="T12" s="2">
        <v>141184.9</v>
      </c>
      <c r="U12" s="2">
        <v>139470.6</v>
      </c>
      <c r="V12" s="2">
        <v>137673.4</v>
      </c>
      <c r="W12" s="2">
        <v>146337.4</v>
      </c>
      <c r="X12" s="2">
        <v>133854.6</v>
      </c>
      <c r="Y12" s="2">
        <v>131858.29999999999</v>
      </c>
      <c r="Z12" s="2">
        <v>129802.4</v>
      </c>
      <c r="AA12" s="2">
        <v>127697.7</v>
      </c>
    </row>
    <row r="13" spans="1:27" x14ac:dyDescent="0.25">
      <c r="A13" t="s">
        <v>4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49593.299999999988</v>
      </c>
      <c r="R13" s="2">
        <v>48695.5</v>
      </c>
      <c r="S13" s="2">
        <v>47797.899999999994</v>
      </c>
      <c r="T13" s="2">
        <v>46900.100000000006</v>
      </c>
      <c r="U13" s="2">
        <v>46002.399999999994</v>
      </c>
      <c r="V13" s="2">
        <v>99859.6</v>
      </c>
      <c r="W13" s="2">
        <v>97970.800000000017</v>
      </c>
      <c r="X13" s="2">
        <v>96081.9</v>
      </c>
      <c r="Y13" s="2">
        <v>94193</v>
      </c>
      <c r="Z13" s="2">
        <v>92304.200000000012</v>
      </c>
      <c r="AA13" s="2">
        <v>90415.3</v>
      </c>
    </row>
    <row r="14" spans="1:27" x14ac:dyDescent="0.25">
      <c r="A14" s="3" t="s">
        <v>6</v>
      </c>
      <c r="B14" s="4">
        <f>SUM(B12:B13)</f>
        <v>0</v>
      </c>
      <c r="C14" s="4">
        <f t="shared" ref="C14:AA14" si="1">SUM(C12:C13)</f>
        <v>0</v>
      </c>
      <c r="D14" s="4">
        <f t="shared" si="1"/>
        <v>22033.24</v>
      </c>
      <c r="E14" s="4">
        <f t="shared" si="1"/>
        <v>155702.70000000001</v>
      </c>
      <c r="F14" s="4">
        <f t="shared" si="1"/>
        <v>160477.29999999999</v>
      </c>
      <c r="G14" s="4">
        <f t="shared" si="1"/>
        <v>151105.29999999999</v>
      </c>
      <c r="H14" s="4">
        <f t="shared" si="1"/>
        <v>155947.6</v>
      </c>
      <c r="I14" s="4">
        <f t="shared" si="1"/>
        <v>146513.5</v>
      </c>
      <c r="J14" s="4">
        <f t="shared" si="1"/>
        <v>143823.9</v>
      </c>
      <c r="K14" s="4">
        <f t="shared" si="1"/>
        <v>141413.1</v>
      </c>
      <c r="L14" s="4">
        <f t="shared" si="1"/>
        <v>139011.20000000001</v>
      </c>
      <c r="M14" s="4">
        <f t="shared" si="1"/>
        <v>146145.29999999999</v>
      </c>
      <c r="N14" s="4">
        <f t="shared" si="1"/>
        <v>135822.79999999999</v>
      </c>
      <c r="O14" s="4">
        <f t="shared" si="1"/>
        <v>147260.79999999999</v>
      </c>
      <c r="P14" s="4">
        <f t="shared" si="1"/>
        <v>146987.70000000001</v>
      </c>
      <c r="Q14" s="4">
        <f t="shared" si="1"/>
        <v>195330.9</v>
      </c>
      <c r="R14" s="4">
        <f t="shared" si="1"/>
        <v>202336.6</v>
      </c>
      <c r="S14" s="4">
        <f t="shared" si="1"/>
        <v>190600</v>
      </c>
      <c r="T14" s="4">
        <f t="shared" si="1"/>
        <v>188085</v>
      </c>
      <c r="U14" s="4">
        <f t="shared" si="1"/>
        <v>185473</v>
      </c>
      <c r="V14" s="4">
        <f t="shared" si="1"/>
        <v>237533</v>
      </c>
      <c r="W14" s="4">
        <f t="shared" si="1"/>
        <v>244308.2</v>
      </c>
      <c r="X14" s="4">
        <f t="shared" si="1"/>
        <v>229936.5</v>
      </c>
      <c r="Y14" s="4">
        <f t="shared" si="1"/>
        <v>226051.3</v>
      </c>
      <c r="Z14" s="4">
        <f t="shared" si="1"/>
        <v>222106.6</v>
      </c>
      <c r="AA14" s="4">
        <f t="shared" si="1"/>
        <v>218113</v>
      </c>
    </row>
    <row r="16" spans="1:27" x14ac:dyDescent="0.25">
      <c r="A16" t="s">
        <v>11</v>
      </c>
      <c r="B16" s="9">
        <f>NPV(6.56%,C8:AA8)+B8</f>
        <v>9030491.5725228526</v>
      </c>
    </row>
    <row r="17" spans="1:2" x14ac:dyDescent="0.25">
      <c r="A17" t="s">
        <v>12</v>
      </c>
      <c r="B17" s="9">
        <f>NPV(6.56%,C14:AA14)+B14</f>
        <v>1745566.190329571</v>
      </c>
    </row>
    <row r="18" spans="1:2" x14ac:dyDescent="0.25">
      <c r="A18" t="s">
        <v>13</v>
      </c>
      <c r="B18" s="9">
        <f>SUM(B16:B17)</f>
        <v>10776057.762852423</v>
      </c>
    </row>
    <row r="20" spans="1:2" ht="14.45" x14ac:dyDescent="0.3">
      <c r="A20" t="s">
        <v>27</v>
      </c>
    </row>
  </sheetData>
  <pageMargins left="0.7" right="0.7" top="0.75" bottom="0.75" header="0.3" footer="0.3"/>
  <pageSetup paperSize="17" scale="71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0"/>
  <sheetViews>
    <sheetView topLeftCell="A10" workbookViewId="0">
      <selection activeCell="A7" sqref="A7"/>
    </sheetView>
  </sheetViews>
  <sheetFormatPr defaultRowHeight="15" x14ac:dyDescent="0.25"/>
  <cols>
    <col min="1" max="1" width="35.42578125" customWidth="1"/>
    <col min="2" max="2" width="14.5703125" bestFit="1" customWidth="1"/>
  </cols>
  <sheetData>
    <row r="2" spans="1:2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5">
      <c r="A3" s="3" t="s">
        <v>22</v>
      </c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18</v>
      </c>
      <c r="B4" s="2">
        <v>407536.46529999998</v>
      </c>
      <c r="C4" s="2">
        <v>422160.52899999998</v>
      </c>
      <c r="D4" s="2">
        <v>411906.91</v>
      </c>
      <c r="E4" s="2">
        <v>313972.54000000004</v>
      </c>
      <c r="F4" s="2">
        <v>320138.35399999999</v>
      </c>
      <c r="G4" s="2">
        <v>330891.55900000001</v>
      </c>
      <c r="H4" s="2">
        <v>351767.45500000002</v>
      </c>
      <c r="I4" s="2">
        <v>356680.26500000001</v>
      </c>
      <c r="J4" s="2">
        <v>367376.26799999998</v>
      </c>
      <c r="K4" s="2">
        <v>376342.174</v>
      </c>
      <c r="L4" s="2">
        <v>386610.21399999998</v>
      </c>
      <c r="M4" s="2">
        <v>396431.10800000001</v>
      </c>
      <c r="N4" s="2">
        <v>407285.13300000003</v>
      </c>
      <c r="O4" s="2">
        <v>417485.15</v>
      </c>
      <c r="P4" s="2">
        <v>429503.64300000004</v>
      </c>
      <c r="Q4" s="2">
        <v>420208.09100000001</v>
      </c>
      <c r="R4" s="2">
        <v>432468.92200000002</v>
      </c>
      <c r="S4" s="2">
        <v>445236.37900000002</v>
      </c>
      <c r="T4" s="2">
        <v>462680.81800000003</v>
      </c>
      <c r="U4" s="2">
        <v>482531.46600000001</v>
      </c>
      <c r="V4" s="2">
        <v>492580.22100000002</v>
      </c>
      <c r="W4" s="2">
        <v>507745.38399999996</v>
      </c>
      <c r="X4" s="2">
        <v>528789.28999999992</v>
      </c>
      <c r="Y4" s="2">
        <v>546968.56299999997</v>
      </c>
      <c r="Z4" s="2">
        <v>563143.60400000005</v>
      </c>
      <c r="AA4" s="2">
        <v>577933.05530000001</v>
      </c>
    </row>
    <row r="5" spans="1:27" x14ac:dyDescent="0.25">
      <c r="A5" t="s">
        <v>0</v>
      </c>
      <c r="B5" s="2">
        <v>119579.4</v>
      </c>
      <c r="C5" s="2">
        <v>130682</v>
      </c>
      <c r="D5" s="2">
        <v>140587.9</v>
      </c>
      <c r="E5" s="2">
        <v>150759.6</v>
      </c>
      <c r="F5" s="2">
        <v>150804</v>
      </c>
      <c r="G5" s="2">
        <v>151177.5</v>
      </c>
      <c r="H5" s="2">
        <v>150895.6</v>
      </c>
      <c r="I5" s="2">
        <v>150942.79999999999</v>
      </c>
      <c r="J5" s="2">
        <v>129841.60000000001</v>
      </c>
      <c r="K5" s="2">
        <v>130218.8</v>
      </c>
      <c r="L5" s="2">
        <v>129940.8</v>
      </c>
      <c r="M5" s="2">
        <v>129991.8</v>
      </c>
      <c r="N5" s="2">
        <v>130043.9</v>
      </c>
      <c r="O5" s="2">
        <v>130425.2</v>
      </c>
      <c r="P5" s="2">
        <v>130151.2</v>
      </c>
      <c r="Q5" s="2">
        <v>130206.5</v>
      </c>
      <c r="R5" s="2">
        <v>130262.9</v>
      </c>
      <c r="S5" s="2">
        <v>130648.5</v>
      </c>
      <c r="T5" s="2">
        <v>130379</v>
      </c>
      <c r="U5" s="2">
        <v>130438.9</v>
      </c>
      <c r="V5" s="2">
        <v>130499.9</v>
      </c>
      <c r="W5" s="2">
        <v>130890.3</v>
      </c>
      <c r="X5" s="2">
        <v>130625.60000000001</v>
      </c>
      <c r="Y5" s="2">
        <v>130690.4</v>
      </c>
      <c r="Z5" s="2">
        <v>130756.4</v>
      </c>
      <c r="AA5" s="2">
        <v>131151.9</v>
      </c>
    </row>
    <row r="6" spans="1:27" ht="30" x14ac:dyDescent="0.25">
      <c r="A6" s="1" t="s">
        <v>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</row>
    <row r="7" spans="1:27" x14ac:dyDescent="0.25">
      <c r="A7" t="s">
        <v>28</v>
      </c>
      <c r="B7" s="2">
        <v>0</v>
      </c>
      <c r="C7" s="2">
        <v>0</v>
      </c>
      <c r="D7" s="2">
        <v>50674.58</v>
      </c>
      <c r="E7" s="2">
        <v>82956.91</v>
      </c>
      <c r="F7" s="2">
        <v>85398.07</v>
      </c>
      <c r="G7" s="2">
        <v>92502.66</v>
      </c>
      <c r="H7" s="2">
        <v>87361.08</v>
      </c>
      <c r="I7" s="2">
        <v>99411.56</v>
      </c>
      <c r="J7" s="2">
        <v>110572.7</v>
      </c>
      <c r="K7" s="2">
        <v>113822.1</v>
      </c>
      <c r="L7" s="2">
        <v>121999</v>
      </c>
      <c r="M7" s="2">
        <v>125384.1</v>
      </c>
      <c r="N7" s="2">
        <v>128512</v>
      </c>
      <c r="O7" s="2">
        <v>130629.1</v>
      </c>
      <c r="P7" s="2">
        <v>134225.20000000001</v>
      </c>
      <c r="Q7" s="2">
        <v>136719.20000000001</v>
      </c>
      <c r="R7" s="2">
        <v>138966.39999999999</v>
      </c>
      <c r="S7" s="2">
        <v>141707.4</v>
      </c>
      <c r="T7" s="2">
        <v>146993.4</v>
      </c>
      <c r="U7" s="2">
        <v>150025.9</v>
      </c>
      <c r="V7" s="2">
        <v>146404.79999999999</v>
      </c>
      <c r="W7" s="2">
        <v>153561.20000000001</v>
      </c>
      <c r="X7" s="2">
        <v>156950</v>
      </c>
      <c r="Y7" s="2">
        <v>162102.79999999999</v>
      </c>
      <c r="Z7" s="2">
        <v>170912.7</v>
      </c>
      <c r="AA7" s="2">
        <v>185162.1</v>
      </c>
    </row>
    <row r="8" spans="1:27" x14ac:dyDescent="0.25">
      <c r="A8" s="3" t="s">
        <v>5</v>
      </c>
      <c r="B8" s="4">
        <f t="shared" ref="B8:AA8" si="0">SUM(B4:B7)</f>
        <v>527115.86529999995</v>
      </c>
      <c r="C8" s="4">
        <f t="shared" si="0"/>
        <v>552842.52899999998</v>
      </c>
      <c r="D8" s="4">
        <f t="shared" si="0"/>
        <v>603169.3899999999</v>
      </c>
      <c r="E8" s="4">
        <f t="shared" si="0"/>
        <v>547689.05000000005</v>
      </c>
      <c r="F8" s="4">
        <f t="shared" si="0"/>
        <v>556340.424</v>
      </c>
      <c r="G8" s="4">
        <f t="shared" si="0"/>
        <v>574571.71900000004</v>
      </c>
      <c r="H8" s="4">
        <f t="shared" si="0"/>
        <v>590024.13500000001</v>
      </c>
      <c r="I8" s="4">
        <f t="shared" si="0"/>
        <v>607034.625</v>
      </c>
      <c r="J8" s="4">
        <f t="shared" si="0"/>
        <v>607790.56799999997</v>
      </c>
      <c r="K8" s="4">
        <f t="shared" si="0"/>
        <v>620383.07400000002</v>
      </c>
      <c r="L8" s="4">
        <f t="shared" si="0"/>
        <v>638550.01399999997</v>
      </c>
      <c r="M8" s="4">
        <f t="shared" si="0"/>
        <v>651807.00800000003</v>
      </c>
      <c r="N8" s="4">
        <f t="shared" si="0"/>
        <v>665841.03300000005</v>
      </c>
      <c r="O8" s="4">
        <f t="shared" si="0"/>
        <v>678539.45</v>
      </c>
      <c r="P8" s="4">
        <f t="shared" si="0"/>
        <v>693880.04300000006</v>
      </c>
      <c r="Q8" s="4">
        <f t="shared" si="0"/>
        <v>687133.79099999997</v>
      </c>
      <c r="R8" s="4">
        <f t="shared" si="0"/>
        <v>701698.22200000007</v>
      </c>
      <c r="S8" s="4">
        <f t="shared" si="0"/>
        <v>717592.27899999998</v>
      </c>
      <c r="T8" s="4">
        <f t="shared" si="0"/>
        <v>740053.21799999999</v>
      </c>
      <c r="U8" s="4">
        <f t="shared" si="0"/>
        <v>762996.26600000006</v>
      </c>
      <c r="V8" s="4">
        <f t="shared" si="0"/>
        <v>769484.92100000009</v>
      </c>
      <c r="W8" s="4">
        <f t="shared" si="0"/>
        <v>792196.88400000008</v>
      </c>
      <c r="X8" s="4">
        <f t="shared" si="0"/>
        <v>816364.8899999999</v>
      </c>
      <c r="Y8" s="4">
        <f t="shared" si="0"/>
        <v>839761.76300000004</v>
      </c>
      <c r="Z8" s="4">
        <f t="shared" si="0"/>
        <v>864812.70400000014</v>
      </c>
      <c r="AA8" s="4">
        <f t="shared" si="0"/>
        <v>894247.05530000001</v>
      </c>
    </row>
    <row r="11" spans="1:27" x14ac:dyDescent="0.25">
      <c r="A11" s="3" t="s">
        <v>2</v>
      </c>
    </row>
    <row r="12" spans="1:27" x14ac:dyDescent="0.25">
      <c r="A12" t="s">
        <v>3</v>
      </c>
      <c r="B12" s="2">
        <v>0</v>
      </c>
      <c r="C12" s="2">
        <v>0</v>
      </c>
      <c r="D12" s="2">
        <v>22033.24</v>
      </c>
      <c r="E12" s="2">
        <v>155702.70000000001</v>
      </c>
      <c r="F12" s="2">
        <v>160477.29999999999</v>
      </c>
      <c r="G12" s="2">
        <v>151105.29999999999</v>
      </c>
      <c r="H12" s="2">
        <v>155947.6</v>
      </c>
      <c r="I12" s="2">
        <v>146513.5</v>
      </c>
      <c r="J12" s="2">
        <v>143823.9</v>
      </c>
      <c r="K12" s="2">
        <v>141413.1</v>
      </c>
      <c r="L12" s="2">
        <v>139011.20000000001</v>
      </c>
      <c r="M12" s="2">
        <v>146145.29999999999</v>
      </c>
      <c r="N12" s="2">
        <v>135822.79999999999</v>
      </c>
      <c r="O12" s="2">
        <v>147260.79999999999</v>
      </c>
      <c r="P12" s="2">
        <v>146987.70000000001</v>
      </c>
      <c r="Q12" s="2">
        <v>145737.60000000001</v>
      </c>
      <c r="R12" s="2">
        <v>153641.1</v>
      </c>
      <c r="S12" s="2">
        <v>142802.1</v>
      </c>
      <c r="T12" s="2">
        <v>141184.9</v>
      </c>
      <c r="U12" s="2">
        <v>139470.6</v>
      </c>
      <c r="V12" s="2">
        <v>137673.4</v>
      </c>
      <c r="W12" s="2">
        <v>146337.4</v>
      </c>
      <c r="X12" s="2">
        <v>133854.6</v>
      </c>
      <c r="Y12" s="2">
        <v>131858.29999999999</v>
      </c>
      <c r="Z12" s="2">
        <v>129802.4</v>
      </c>
      <c r="AA12" s="2">
        <v>127697.7</v>
      </c>
    </row>
    <row r="13" spans="1:27" x14ac:dyDescent="0.25">
      <c r="A13" t="s">
        <v>4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49593.299999999988</v>
      </c>
      <c r="R13" s="2">
        <v>48695.5</v>
      </c>
      <c r="S13" s="2">
        <v>47797.899999999994</v>
      </c>
      <c r="T13" s="2">
        <v>46900.100000000006</v>
      </c>
      <c r="U13" s="2">
        <v>46002.399999999994</v>
      </c>
      <c r="V13" s="2">
        <v>99859.6</v>
      </c>
      <c r="W13" s="2">
        <v>97970.800000000017</v>
      </c>
      <c r="X13" s="2">
        <v>96081.9</v>
      </c>
      <c r="Y13" s="2">
        <v>94193</v>
      </c>
      <c r="Z13" s="2">
        <v>92304.200000000012</v>
      </c>
      <c r="AA13" s="2">
        <v>90415.3</v>
      </c>
    </row>
    <row r="14" spans="1:27" x14ac:dyDescent="0.25">
      <c r="A14" s="3" t="s">
        <v>6</v>
      </c>
      <c r="B14" s="4">
        <f>SUM(B12:B13)</f>
        <v>0</v>
      </c>
      <c r="C14" s="4">
        <f t="shared" ref="C14:AA14" si="1">SUM(C12:C13)</f>
        <v>0</v>
      </c>
      <c r="D14" s="4">
        <f t="shared" si="1"/>
        <v>22033.24</v>
      </c>
      <c r="E14" s="4">
        <f t="shared" si="1"/>
        <v>155702.70000000001</v>
      </c>
      <c r="F14" s="4">
        <f t="shared" si="1"/>
        <v>160477.29999999999</v>
      </c>
      <c r="G14" s="4">
        <f t="shared" si="1"/>
        <v>151105.29999999999</v>
      </c>
      <c r="H14" s="4">
        <f t="shared" si="1"/>
        <v>155947.6</v>
      </c>
      <c r="I14" s="4">
        <f t="shared" si="1"/>
        <v>146513.5</v>
      </c>
      <c r="J14" s="4">
        <f t="shared" si="1"/>
        <v>143823.9</v>
      </c>
      <c r="K14" s="4">
        <f t="shared" si="1"/>
        <v>141413.1</v>
      </c>
      <c r="L14" s="4">
        <f t="shared" si="1"/>
        <v>139011.20000000001</v>
      </c>
      <c r="M14" s="4">
        <f t="shared" si="1"/>
        <v>146145.29999999999</v>
      </c>
      <c r="N14" s="4">
        <f t="shared" si="1"/>
        <v>135822.79999999999</v>
      </c>
      <c r="O14" s="4">
        <f t="shared" si="1"/>
        <v>147260.79999999999</v>
      </c>
      <c r="P14" s="4">
        <f t="shared" si="1"/>
        <v>146987.70000000001</v>
      </c>
      <c r="Q14" s="4">
        <f t="shared" si="1"/>
        <v>195330.9</v>
      </c>
      <c r="R14" s="4">
        <f t="shared" si="1"/>
        <v>202336.6</v>
      </c>
      <c r="S14" s="4">
        <f t="shared" si="1"/>
        <v>190600</v>
      </c>
      <c r="T14" s="4">
        <f t="shared" si="1"/>
        <v>188085</v>
      </c>
      <c r="U14" s="4">
        <f t="shared" si="1"/>
        <v>185473</v>
      </c>
      <c r="V14" s="4">
        <f t="shared" si="1"/>
        <v>237533</v>
      </c>
      <c r="W14" s="4">
        <f t="shared" si="1"/>
        <v>244308.2</v>
      </c>
      <c r="X14" s="4">
        <f t="shared" si="1"/>
        <v>229936.5</v>
      </c>
      <c r="Y14" s="4">
        <f t="shared" si="1"/>
        <v>226051.3</v>
      </c>
      <c r="Z14" s="4">
        <f t="shared" si="1"/>
        <v>222106.6</v>
      </c>
      <c r="AA14" s="4">
        <f t="shared" si="1"/>
        <v>218113</v>
      </c>
    </row>
    <row r="16" spans="1:27" x14ac:dyDescent="0.25">
      <c r="A16" t="s">
        <v>11</v>
      </c>
      <c r="B16" s="9">
        <f>NPV(6.56%,C8:AA8)+B8</f>
        <v>8360729.0921406904</v>
      </c>
    </row>
    <row r="17" spans="1:2" x14ac:dyDescent="0.25">
      <c r="A17" t="s">
        <v>12</v>
      </c>
      <c r="B17" s="9">
        <f>NPV(6.56%,C14:AA14)+B14</f>
        <v>1745566.190329571</v>
      </c>
    </row>
    <row r="18" spans="1:2" x14ac:dyDescent="0.25">
      <c r="A18" t="s">
        <v>13</v>
      </c>
      <c r="B18" s="9">
        <f>SUM(B16:B17)</f>
        <v>10106295.282470262</v>
      </c>
    </row>
    <row r="20" spans="1:2" ht="14.45" x14ac:dyDescent="0.3">
      <c r="A20" t="s">
        <v>27</v>
      </c>
    </row>
  </sheetData>
  <pageMargins left="0.7" right="0.7" top="0.75" bottom="0.75" header="0.3" footer="0.3"/>
  <pageSetup paperSize="17" scale="7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0"/>
  <sheetViews>
    <sheetView topLeftCell="A4" workbookViewId="0">
      <selection activeCell="A2" sqref="A2"/>
    </sheetView>
  </sheetViews>
  <sheetFormatPr defaultRowHeight="15" x14ac:dyDescent="0.25"/>
  <cols>
    <col min="1" max="1" width="36.7109375" customWidth="1"/>
    <col min="2" max="2" width="19.5703125" bestFit="1" customWidth="1"/>
    <col min="3" max="21" width="11.5703125" bestFit="1" customWidth="1"/>
    <col min="22" max="27" width="13.28515625" bestFit="1" customWidth="1"/>
  </cols>
  <sheetData>
    <row r="2" spans="1:2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5">
      <c r="A3" s="3" t="s">
        <v>23</v>
      </c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18</v>
      </c>
      <c r="B4" s="2">
        <v>407536.46529999998</v>
      </c>
      <c r="C4" s="2">
        <v>422160.52899999998</v>
      </c>
      <c r="D4" s="2">
        <v>407417.15399999998</v>
      </c>
      <c r="E4" s="2">
        <v>286253.76790000004</v>
      </c>
      <c r="F4" s="2">
        <v>294017.15899999999</v>
      </c>
      <c r="G4" s="2">
        <v>308258.45199999999</v>
      </c>
      <c r="H4" s="2">
        <v>324547.90899999999</v>
      </c>
      <c r="I4" s="2">
        <v>334340.29500000004</v>
      </c>
      <c r="J4" s="2">
        <v>337590.11600000004</v>
      </c>
      <c r="K4" s="2">
        <v>353167.45900000003</v>
      </c>
      <c r="L4" s="2">
        <v>352628.94000000006</v>
      </c>
      <c r="M4" s="2">
        <v>354177.65500000003</v>
      </c>
      <c r="N4" s="2">
        <v>362625.96400000004</v>
      </c>
      <c r="O4" s="2">
        <v>380061.60499999998</v>
      </c>
      <c r="P4" s="2">
        <v>386932.68</v>
      </c>
      <c r="Q4" s="2">
        <v>413332.87199999997</v>
      </c>
      <c r="R4" s="2">
        <v>419363.103</v>
      </c>
      <c r="S4" s="2">
        <v>441136.79399999999</v>
      </c>
      <c r="T4" s="2">
        <v>423479.61300000001</v>
      </c>
      <c r="U4" s="2">
        <v>441284.68100000004</v>
      </c>
      <c r="V4" s="2">
        <v>459805.37400000001</v>
      </c>
      <c r="W4" s="2">
        <v>477782.37400000001</v>
      </c>
      <c r="X4" s="2">
        <v>495301.97700000001</v>
      </c>
      <c r="Y4" s="2">
        <v>503591.21100000001</v>
      </c>
      <c r="Z4" s="2">
        <v>510706.73800000001</v>
      </c>
      <c r="AA4" s="2">
        <v>525893.65999999992</v>
      </c>
    </row>
    <row r="5" spans="1:27" x14ac:dyDescent="0.25">
      <c r="A5" t="s">
        <v>0</v>
      </c>
      <c r="B5" s="2">
        <v>119579.4</v>
      </c>
      <c r="C5" s="2">
        <v>130682</v>
      </c>
      <c r="D5" s="2">
        <v>146118.93</v>
      </c>
      <c r="E5" s="2">
        <v>173105.56</v>
      </c>
      <c r="F5" s="2">
        <v>173374.02</v>
      </c>
      <c r="G5" s="2">
        <v>173974.5</v>
      </c>
      <c r="H5" s="2">
        <v>173922.58</v>
      </c>
      <c r="I5" s="2">
        <v>174200.82</v>
      </c>
      <c r="J5" s="2">
        <v>153333.62</v>
      </c>
      <c r="K5" s="2">
        <v>153947.82999999999</v>
      </c>
      <c r="L5" s="2">
        <v>153907.76</v>
      </c>
      <c r="M5" s="2">
        <v>154199.90000000002</v>
      </c>
      <c r="N5" s="2">
        <v>154495.91</v>
      </c>
      <c r="O5" s="2">
        <v>155123.15000000002</v>
      </c>
      <c r="P5" s="2">
        <v>155097.29999999999</v>
      </c>
      <c r="Q5" s="2">
        <v>155403.5</v>
      </c>
      <c r="R5" s="2">
        <v>155713.9</v>
      </c>
      <c r="S5" s="2">
        <v>156355.6</v>
      </c>
      <c r="T5" s="2">
        <v>156344</v>
      </c>
      <c r="U5" s="2">
        <v>156664.89999999997</v>
      </c>
      <c r="V5" s="2">
        <v>156989.9</v>
      </c>
      <c r="W5" s="2">
        <v>157647.29999999999</v>
      </c>
      <c r="X5" s="2">
        <v>157651.6</v>
      </c>
      <c r="Y5" s="2">
        <v>157988.29999999999</v>
      </c>
      <c r="Z5" s="2">
        <v>158328.4</v>
      </c>
      <c r="AA5" s="2">
        <v>159001.90000000002</v>
      </c>
    </row>
    <row r="6" spans="1:27" x14ac:dyDescent="0.25">
      <c r="A6" s="7" t="s">
        <v>7</v>
      </c>
      <c r="B6" s="2">
        <v>0</v>
      </c>
      <c r="C6" s="2">
        <v>0</v>
      </c>
      <c r="D6" s="2">
        <v>15955.07</v>
      </c>
      <c r="E6" s="2">
        <v>65988.240000000005</v>
      </c>
      <c r="F6" s="2">
        <v>70829.88</v>
      </c>
      <c r="G6" s="2">
        <v>76639.399999999994</v>
      </c>
      <c r="H6" s="2">
        <v>81297.72</v>
      </c>
      <c r="I6" s="2">
        <v>86975.18</v>
      </c>
      <c r="J6" s="2">
        <v>89650.38</v>
      </c>
      <c r="K6" s="2">
        <v>91709.57</v>
      </c>
      <c r="L6" s="2">
        <v>93300.24</v>
      </c>
      <c r="M6" s="2">
        <v>95177.8</v>
      </c>
      <c r="N6" s="2">
        <v>97093.59</v>
      </c>
      <c r="O6" s="2">
        <v>99318.95</v>
      </c>
      <c r="P6" s="2">
        <v>101040.7</v>
      </c>
      <c r="Q6" s="2">
        <v>103073.9</v>
      </c>
      <c r="R6" s="2">
        <v>105148.1</v>
      </c>
      <c r="S6" s="2">
        <v>107557.1</v>
      </c>
      <c r="T6" s="2">
        <v>109421.3</v>
      </c>
      <c r="U6" s="2">
        <v>111622.2</v>
      </c>
      <c r="V6" s="2">
        <v>113866.9</v>
      </c>
      <c r="W6" s="2">
        <v>116475.5</v>
      </c>
      <c r="X6" s="2">
        <v>118492.4</v>
      </c>
      <c r="Y6" s="2">
        <v>120875</v>
      </c>
      <c r="Z6" s="2">
        <v>123306.1</v>
      </c>
      <c r="AA6" s="2">
        <v>126129.3</v>
      </c>
    </row>
    <row r="7" spans="1:27" x14ac:dyDescent="0.25">
      <c r="A7" t="s">
        <v>28</v>
      </c>
      <c r="B7" s="2">
        <v>0</v>
      </c>
      <c r="C7" s="2">
        <v>0</v>
      </c>
      <c r="D7" s="2">
        <v>59420.69</v>
      </c>
      <c r="E7" s="2">
        <v>116772</v>
      </c>
      <c r="F7" s="2">
        <v>119194.5</v>
      </c>
      <c r="G7" s="2">
        <v>126440</v>
      </c>
      <c r="H7" s="2">
        <v>124628.3</v>
      </c>
      <c r="I7" s="2">
        <v>129242.2</v>
      </c>
      <c r="J7" s="2">
        <v>139365.29999999999</v>
      </c>
      <c r="K7" s="2">
        <v>133904.4</v>
      </c>
      <c r="L7" s="2">
        <v>151921</v>
      </c>
      <c r="M7" s="2">
        <v>160720.29999999999</v>
      </c>
      <c r="N7" s="2">
        <v>165655.79999999999</v>
      </c>
      <c r="O7" s="2">
        <v>163942.29999999999</v>
      </c>
      <c r="P7" s="2">
        <v>172249.1</v>
      </c>
      <c r="Q7" s="2">
        <v>167641.1</v>
      </c>
      <c r="R7" s="2">
        <v>175621</v>
      </c>
      <c r="S7" s="2">
        <v>171513.7</v>
      </c>
      <c r="T7" s="2">
        <v>181884.9</v>
      </c>
      <c r="U7" s="2">
        <v>186610.9</v>
      </c>
      <c r="V7" s="2">
        <v>193659.8</v>
      </c>
      <c r="W7" s="2">
        <v>198948.1</v>
      </c>
      <c r="X7" s="2">
        <v>206778.1</v>
      </c>
      <c r="Y7" s="2">
        <v>222950.5</v>
      </c>
      <c r="Z7" s="2">
        <v>244203.2</v>
      </c>
      <c r="AA7" s="2">
        <v>256469.9</v>
      </c>
    </row>
    <row r="8" spans="1:27" x14ac:dyDescent="0.25">
      <c r="A8" s="3" t="s">
        <v>5</v>
      </c>
      <c r="B8" s="4">
        <f t="shared" ref="B8:AA8" si="0">SUM(B4:B7)</f>
        <v>527115.86529999995</v>
      </c>
      <c r="C8" s="4">
        <f t="shared" si="0"/>
        <v>552842.52899999998</v>
      </c>
      <c r="D8" s="4">
        <f t="shared" si="0"/>
        <v>628911.84400000004</v>
      </c>
      <c r="E8" s="4">
        <f t="shared" si="0"/>
        <v>642119.56790000002</v>
      </c>
      <c r="F8" s="4">
        <f t="shared" si="0"/>
        <v>657415.55900000001</v>
      </c>
      <c r="G8" s="4">
        <f t="shared" si="0"/>
        <v>685312.35199999996</v>
      </c>
      <c r="H8" s="4">
        <f t="shared" si="0"/>
        <v>704396.50899999996</v>
      </c>
      <c r="I8" s="4">
        <f t="shared" si="0"/>
        <v>724758.495</v>
      </c>
      <c r="J8" s="4">
        <f t="shared" si="0"/>
        <v>719939.41599999997</v>
      </c>
      <c r="K8" s="4">
        <f t="shared" si="0"/>
        <v>732729.25899999996</v>
      </c>
      <c r="L8" s="4">
        <f t="shared" si="0"/>
        <v>751757.94000000006</v>
      </c>
      <c r="M8" s="4">
        <f t="shared" si="0"/>
        <v>764275.65500000003</v>
      </c>
      <c r="N8" s="4">
        <f t="shared" si="0"/>
        <v>779871.26399999997</v>
      </c>
      <c r="O8" s="4">
        <f t="shared" si="0"/>
        <v>798446.00499999989</v>
      </c>
      <c r="P8" s="4">
        <f t="shared" si="0"/>
        <v>815319.77999999991</v>
      </c>
      <c r="Q8" s="4">
        <f t="shared" si="0"/>
        <v>839451.37199999997</v>
      </c>
      <c r="R8" s="4">
        <f t="shared" si="0"/>
        <v>855846.103</v>
      </c>
      <c r="S8" s="4">
        <f t="shared" si="0"/>
        <v>876563.1939999999</v>
      </c>
      <c r="T8" s="4">
        <f t="shared" si="0"/>
        <v>871129.81300000008</v>
      </c>
      <c r="U8" s="4">
        <f t="shared" si="0"/>
        <v>896182.68099999998</v>
      </c>
      <c r="V8" s="4">
        <f t="shared" si="0"/>
        <v>924321.97399999993</v>
      </c>
      <c r="W8" s="4">
        <f t="shared" si="0"/>
        <v>950853.27399999998</v>
      </c>
      <c r="X8" s="4">
        <f t="shared" si="0"/>
        <v>978224.07700000005</v>
      </c>
      <c r="Y8" s="4">
        <f t="shared" si="0"/>
        <v>1005405.0109999999</v>
      </c>
      <c r="Z8" s="4">
        <f t="shared" si="0"/>
        <v>1036544.4380000001</v>
      </c>
      <c r="AA8" s="4">
        <f t="shared" si="0"/>
        <v>1067494.76</v>
      </c>
    </row>
    <row r="10" spans="1:27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x14ac:dyDescent="0.25">
      <c r="A11" s="3" t="s">
        <v>2</v>
      </c>
    </row>
    <row r="12" spans="1:27" x14ac:dyDescent="0.25">
      <c r="A12" s="7" t="s">
        <v>7</v>
      </c>
      <c r="B12" s="2">
        <v>0</v>
      </c>
      <c r="C12" s="2">
        <v>0</v>
      </c>
      <c r="D12" s="2">
        <v>8117.6270000000004</v>
      </c>
      <c r="E12" s="2">
        <v>56905.61</v>
      </c>
      <c r="F12" s="2">
        <v>57449.86</v>
      </c>
      <c r="G12" s="2">
        <v>57844.99</v>
      </c>
      <c r="H12" s="2">
        <v>58102.720000000001</v>
      </c>
      <c r="I12" s="2">
        <v>58234.15</v>
      </c>
      <c r="J12" s="2">
        <v>58249.43</v>
      </c>
      <c r="K12" s="2">
        <v>58157.75</v>
      </c>
      <c r="L12" s="2">
        <v>57967.75</v>
      </c>
      <c r="M12" s="2">
        <v>57687.29</v>
      </c>
      <c r="N12" s="2">
        <v>57323.64</v>
      </c>
      <c r="O12" s="2">
        <v>56883.31</v>
      </c>
      <c r="P12" s="2">
        <v>56372.52</v>
      </c>
      <c r="Q12" s="2">
        <v>55796.83</v>
      </c>
      <c r="R12" s="2">
        <v>55161.66</v>
      </c>
      <c r="S12" s="2">
        <v>54471.37</v>
      </c>
      <c r="T12" s="2">
        <v>53730.81</v>
      </c>
      <c r="U12" s="2">
        <v>52943.82</v>
      </c>
      <c r="V12" s="2">
        <v>52113.97</v>
      </c>
      <c r="W12" s="2">
        <v>51244.92</v>
      </c>
      <c r="X12" s="2">
        <v>50339.67</v>
      </c>
      <c r="Y12" s="2">
        <v>49401.11</v>
      </c>
      <c r="Z12" s="2">
        <v>48432.160000000003</v>
      </c>
      <c r="AA12" s="2">
        <v>47434.78</v>
      </c>
    </row>
    <row r="13" spans="1:27" x14ac:dyDescent="0.25">
      <c r="A13" t="s">
        <v>8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6996.93</v>
      </c>
      <c r="Q13" s="2">
        <v>14007.149999999994</v>
      </c>
      <c r="R13" s="2">
        <v>13751.319999999992</v>
      </c>
      <c r="S13" s="2">
        <v>13495.46</v>
      </c>
      <c r="T13" s="2">
        <v>65868.39</v>
      </c>
      <c r="U13" s="2">
        <v>64659.88</v>
      </c>
      <c r="V13" s="2">
        <v>63451.33</v>
      </c>
      <c r="W13" s="2">
        <v>62242.880000000005</v>
      </c>
      <c r="X13" s="2">
        <v>61034.33</v>
      </c>
      <c r="Y13" s="2">
        <v>59825.89</v>
      </c>
      <c r="Z13" s="2">
        <v>58617.34</v>
      </c>
      <c r="AA13" s="2">
        <v>57408.820000000007</v>
      </c>
    </row>
    <row r="14" spans="1:27" x14ac:dyDescent="0.25">
      <c r="A14" s="3" t="s">
        <v>6</v>
      </c>
      <c r="B14" s="4">
        <f>SUM(B12:B13)</f>
        <v>0</v>
      </c>
      <c r="C14" s="4">
        <f t="shared" ref="C14:AA14" si="1">SUM(C12:C13)</f>
        <v>0</v>
      </c>
      <c r="D14" s="4">
        <f t="shared" si="1"/>
        <v>8117.6270000000004</v>
      </c>
      <c r="E14" s="4">
        <f t="shared" si="1"/>
        <v>56905.61</v>
      </c>
      <c r="F14" s="4">
        <f t="shared" si="1"/>
        <v>57449.86</v>
      </c>
      <c r="G14" s="4">
        <f t="shared" si="1"/>
        <v>57844.99</v>
      </c>
      <c r="H14" s="4">
        <f t="shared" si="1"/>
        <v>58102.720000000001</v>
      </c>
      <c r="I14" s="4">
        <f t="shared" si="1"/>
        <v>58234.15</v>
      </c>
      <c r="J14" s="4">
        <f t="shared" si="1"/>
        <v>58249.43</v>
      </c>
      <c r="K14" s="4">
        <f t="shared" si="1"/>
        <v>58157.75</v>
      </c>
      <c r="L14" s="4">
        <f t="shared" si="1"/>
        <v>57967.75</v>
      </c>
      <c r="M14" s="4">
        <f t="shared" si="1"/>
        <v>57687.29</v>
      </c>
      <c r="N14" s="4">
        <f t="shared" si="1"/>
        <v>57323.64</v>
      </c>
      <c r="O14" s="4">
        <f t="shared" si="1"/>
        <v>56883.31</v>
      </c>
      <c r="P14" s="4">
        <f t="shared" si="1"/>
        <v>63369.45</v>
      </c>
      <c r="Q14" s="4">
        <f t="shared" si="1"/>
        <v>69803.98</v>
      </c>
      <c r="R14" s="4">
        <f t="shared" si="1"/>
        <v>68912.98</v>
      </c>
      <c r="S14" s="4">
        <f t="shared" si="1"/>
        <v>67966.83</v>
      </c>
      <c r="T14" s="4">
        <f t="shared" si="1"/>
        <v>119599.2</v>
      </c>
      <c r="U14" s="4">
        <f t="shared" si="1"/>
        <v>117603.7</v>
      </c>
      <c r="V14" s="4">
        <f t="shared" si="1"/>
        <v>115565.3</v>
      </c>
      <c r="W14" s="4">
        <f t="shared" si="1"/>
        <v>113487.8</v>
      </c>
      <c r="X14" s="4">
        <f t="shared" si="1"/>
        <v>111374</v>
      </c>
      <c r="Y14" s="4">
        <f t="shared" si="1"/>
        <v>109227</v>
      </c>
      <c r="Z14" s="4">
        <f t="shared" si="1"/>
        <v>107049.5</v>
      </c>
      <c r="AA14" s="4">
        <f t="shared" si="1"/>
        <v>104843.6</v>
      </c>
    </row>
    <row r="16" spans="1:27" x14ac:dyDescent="0.25">
      <c r="A16" t="s">
        <v>11</v>
      </c>
      <c r="B16" s="9">
        <f>NPV(6.56%,C8:AA8)+B8</f>
        <v>9662832.0463581942</v>
      </c>
    </row>
    <row r="17" spans="1:2" ht="14.45" x14ac:dyDescent="0.3">
      <c r="A17" t="s">
        <v>12</v>
      </c>
      <c r="B17" s="9">
        <f>NPV(6.56%,C14:AA14)+B14</f>
        <v>730866.54228809965</v>
      </c>
    </row>
    <row r="18" spans="1:2" ht="14.45" x14ac:dyDescent="0.3">
      <c r="A18" t="s">
        <v>13</v>
      </c>
      <c r="B18" s="9">
        <f>SUM(B16:B17)</f>
        <v>10393698.588646295</v>
      </c>
    </row>
    <row r="20" spans="1:2" ht="14.45" x14ac:dyDescent="0.3">
      <c r="A20" t="s">
        <v>29</v>
      </c>
    </row>
  </sheetData>
  <pageMargins left="0.7" right="0.7" top="0.75" bottom="0.75" header="0.3" footer="0.3"/>
  <pageSetup paperSize="17" scale="5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9"/>
  <sheetViews>
    <sheetView workbookViewId="0">
      <selection activeCell="M32" sqref="M32"/>
    </sheetView>
  </sheetViews>
  <sheetFormatPr defaultRowHeight="15" x14ac:dyDescent="0.25"/>
  <cols>
    <col min="1" max="1" width="36.7109375" customWidth="1"/>
    <col min="2" max="2" width="19.5703125" bestFit="1" customWidth="1"/>
    <col min="3" max="21" width="11.5703125" bestFit="1" customWidth="1"/>
    <col min="22" max="27" width="13.28515625" bestFit="1" customWidth="1"/>
  </cols>
  <sheetData>
    <row r="2" spans="1:2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30" x14ac:dyDescent="0.25">
      <c r="A3" s="12" t="s">
        <v>24</v>
      </c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18</v>
      </c>
      <c r="B4" s="2">
        <v>407536.46529999998</v>
      </c>
      <c r="C4" s="2">
        <v>422160.52899999998</v>
      </c>
      <c r="D4" s="2">
        <v>450572.32400000002</v>
      </c>
      <c r="E4" s="2">
        <v>452951.179</v>
      </c>
      <c r="F4" s="2">
        <v>437165.57799999998</v>
      </c>
      <c r="G4" s="2">
        <v>455711.739</v>
      </c>
      <c r="H4" s="2">
        <v>470751.75800000003</v>
      </c>
      <c r="I4" s="2">
        <v>483701.56800000003</v>
      </c>
      <c r="J4" s="2">
        <v>497478.24199999997</v>
      </c>
      <c r="K4" s="2">
        <v>510361.73800000001</v>
      </c>
      <c r="L4" s="2">
        <v>541240.91200000001</v>
      </c>
      <c r="M4" s="2">
        <v>522433.576</v>
      </c>
      <c r="N4" s="2">
        <v>535208.49199999997</v>
      </c>
      <c r="O4" s="2">
        <v>532929.61399999994</v>
      </c>
      <c r="P4" s="2">
        <v>563784.53040000005</v>
      </c>
      <c r="Q4" s="2">
        <v>588144.53379999998</v>
      </c>
      <c r="R4" s="2">
        <v>604934.36560000002</v>
      </c>
      <c r="S4" s="2">
        <v>629593.49529999995</v>
      </c>
      <c r="T4" s="2">
        <v>661388.05723000003</v>
      </c>
      <c r="U4" s="2">
        <v>673280.70762</v>
      </c>
      <c r="V4" s="2">
        <v>645099.64580000006</v>
      </c>
      <c r="W4" s="2">
        <v>669914.48580000002</v>
      </c>
      <c r="X4" s="2">
        <v>684643.85820000002</v>
      </c>
      <c r="Y4" s="2">
        <v>710968.17285999993</v>
      </c>
      <c r="Z4" s="2">
        <v>723901.37269999995</v>
      </c>
      <c r="AA4" s="2">
        <v>757395.86664000002</v>
      </c>
    </row>
    <row r="5" spans="1:27" x14ac:dyDescent="0.25">
      <c r="A5" t="s">
        <v>0</v>
      </c>
      <c r="B5" s="2">
        <v>119579.4</v>
      </c>
      <c r="C5" s="2">
        <v>130682</v>
      </c>
      <c r="D5" s="2">
        <v>140587.9</v>
      </c>
      <c r="E5" s="2">
        <v>150759.6</v>
      </c>
      <c r="F5" s="2">
        <v>165759.16999999998</v>
      </c>
      <c r="G5" s="2">
        <v>166431.02900000001</v>
      </c>
      <c r="H5" s="2">
        <v>166454.38999999998</v>
      </c>
      <c r="I5" s="2">
        <v>166812.92199999999</v>
      </c>
      <c r="J5" s="2">
        <v>146029.117</v>
      </c>
      <c r="K5" s="2">
        <v>146729.682</v>
      </c>
      <c r="L5" s="2">
        <v>146781.95299999998</v>
      </c>
      <c r="M5" s="2">
        <v>147170.367</v>
      </c>
      <c r="N5" s="2">
        <v>147565.791</v>
      </c>
      <c r="O5" s="2">
        <v>150397.9246</v>
      </c>
      <c r="P5" s="2">
        <v>150523.24100000001</v>
      </c>
      <c r="Q5" s="2">
        <v>150985.81639999998</v>
      </c>
      <c r="R5" s="2">
        <v>151458.26669999998</v>
      </c>
      <c r="S5" s="2">
        <v>152267.92139999999</v>
      </c>
      <c r="T5" s="2">
        <v>152430.3265</v>
      </c>
      <c r="U5" s="2">
        <v>155295.58559999999</v>
      </c>
      <c r="V5" s="2">
        <v>155856.049</v>
      </c>
      <c r="W5" s="2">
        <v>156752.93099999998</v>
      </c>
      <c r="X5" s="2">
        <v>159514.71409999998</v>
      </c>
      <c r="Y5" s="2">
        <v>160156.92909999998</v>
      </c>
      <c r="Z5" s="2">
        <v>160814.3933</v>
      </c>
      <c r="AA5" s="2">
        <v>161810.4681</v>
      </c>
    </row>
    <row r="6" spans="1:27" x14ac:dyDescent="0.25">
      <c r="A6" s="7" t="s">
        <v>14</v>
      </c>
      <c r="B6" s="2">
        <v>0</v>
      </c>
      <c r="C6" s="2">
        <v>0</v>
      </c>
      <c r="D6" s="2">
        <v>0</v>
      </c>
      <c r="E6" s="2">
        <v>0</v>
      </c>
      <c r="F6" s="2">
        <v>1526.73</v>
      </c>
      <c r="G6" s="2">
        <v>1563.0709999999999</v>
      </c>
      <c r="H6" s="2">
        <v>1588.41</v>
      </c>
      <c r="I6" s="2">
        <v>1620.1780000000001</v>
      </c>
      <c r="J6" s="2">
        <v>1652.5830000000001</v>
      </c>
      <c r="K6" s="2">
        <v>1691.9179999999999</v>
      </c>
      <c r="L6" s="2">
        <v>1719.347</v>
      </c>
      <c r="M6" s="2">
        <v>1753.7329999999999</v>
      </c>
      <c r="N6" s="2">
        <v>1788.809</v>
      </c>
      <c r="O6" s="2">
        <v>2028.3753999999999</v>
      </c>
      <c r="P6" s="2">
        <v>2061.259</v>
      </c>
      <c r="Q6" s="2">
        <v>2102.4836</v>
      </c>
      <c r="R6" s="2">
        <v>2144.5333000000001</v>
      </c>
      <c r="S6" s="2">
        <v>2195.5786000000003</v>
      </c>
      <c r="T6" s="2">
        <v>2231.1734999999999</v>
      </c>
      <c r="U6" s="2">
        <v>2496.8143999999998</v>
      </c>
      <c r="V6" s="2">
        <v>2546.7509999999997</v>
      </c>
      <c r="W6" s="2">
        <v>2607.3690000000001</v>
      </c>
      <c r="X6" s="2">
        <v>2884.1858999999999</v>
      </c>
      <c r="Y6" s="2">
        <v>2941.8708999999999</v>
      </c>
      <c r="Z6" s="2">
        <v>3000.7067000000006</v>
      </c>
      <c r="AA6" s="2">
        <v>3072.1319000000003</v>
      </c>
    </row>
    <row r="7" spans="1:27" x14ac:dyDescent="0.25">
      <c r="A7" t="s">
        <v>28</v>
      </c>
      <c r="B7" s="2">
        <v>0</v>
      </c>
      <c r="C7" s="2">
        <v>0</v>
      </c>
      <c r="D7" s="2">
        <v>38481.699999999997</v>
      </c>
      <c r="E7" s="2">
        <v>39293.160000000003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</row>
    <row r="8" spans="1:27" x14ac:dyDescent="0.25">
      <c r="A8" t="s">
        <v>30</v>
      </c>
      <c r="B8" s="2">
        <v>0</v>
      </c>
      <c r="C8" s="2">
        <v>0</v>
      </c>
      <c r="D8" s="2">
        <v>484.49349999999998</v>
      </c>
      <c r="E8" s="2">
        <v>519.01969999999994</v>
      </c>
      <c r="F8" s="2">
        <v>7282.134</v>
      </c>
      <c r="G8" s="2">
        <v>6644.4059999999999</v>
      </c>
      <c r="H8" s="2">
        <v>7248.1989999999996</v>
      </c>
      <c r="I8" s="2">
        <v>7785.9709999999995</v>
      </c>
      <c r="J8" s="2">
        <v>6715.8519999999999</v>
      </c>
      <c r="K8" s="2">
        <v>6655.8370000000004</v>
      </c>
      <c r="L8" s="2">
        <v>998.28420000000006</v>
      </c>
      <c r="M8" s="2">
        <v>10053.61</v>
      </c>
      <c r="N8" s="2">
        <v>9346.0010000000002</v>
      </c>
      <c r="O8" s="2">
        <v>5353.6360000000004</v>
      </c>
      <c r="P8" s="2">
        <v>700.78530000000001</v>
      </c>
      <c r="Q8" s="2">
        <v>1274.5070000000001</v>
      </c>
      <c r="R8" s="2">
        <v>983.19410000000005</v>
      </c>
      <c r="S8" s="2">
        <v>622.04750000000001</v>
      </c>
      <c r="T8" s="2">
        <v>302.85090000000002</v>
      </c>
      <c r="U8" s="2">
        <v>276.1472</v>
      </c>
      <c r="V8" s="2">
        <v>2605.5729999999999</v>
      </c>
      <c r="W8" s="2">
        <v>1820.4680000000001</v>
      </c>
      <c r="X8" s="2">
        <v>1837.597</v>
      </c>
      <c r="Y8" s="2">
        <v>874.77610000000004</v>
      </c>
      <c r="Z8" s="2">
        <v>1709.8579999999999</v>
      </c>
      <c r="AA8" s="2">
        <v>447.86829999999998</v>
      </c>
    </row>
    <row r="9" spans="1:27" x14ac:dyDescent="0.25">
      <c r="A9" s="3" t="s">
        <v>5</v>
      </c>
      <c r="B9" s="4">
        <f t="shared" ref="B9:AA9" si="0">SUM(B4:B7)-B8</f>
        <v>527115.86529999995</v>
      </c>
      <c r="C9" s="4">
        <f t="shared" si="0"/>
        <v>552842.52899999998</v>
      </c>
      <c r="D9" s="4">
        <f t="shared" si="0"/>
        <v>629157.43050000002</v>
      </c>
      <c r="E9" s="4">
        <f t="shared" si="0"/>
        <v>642484.91930000007</v>
      </c>
      <c r="F9" s="4">
        <f t="shared" si="0"/>
        <v>597169.34399999992</v>
      </c>
      <c r="G9" s="4">
        <f t="shared" si="0"/>
        <v>617061.43300000008</v>
      </c>
      <c r="H9" s="4">
        <f t="shared" si="0"/>
        <v>631546.35900000005</v>
      </c>
      <c r="I9" s="4">
        <f t="shared" si="0"/>
        <v>644348.69699999993</v>
      </c>
      <c r="J9" s="4">
        <f t="shared" si="0"/>
        <v>638444.09</v>
      </c>
      <c r="K9" s="4">
        <f t="shared" si="0"/>
        <v>652127.50099999993</v>
      </c>
      <c r="L9" s="4">
        <f t="shared" si="0"/>
        <v>688743.92779999995</v>
      </c>
      <c r="M9" s="4">
        <f t="shared" si="0"/>
        <v>661304.06599999999</v>
      </c>
      <c r="N9" s="4">
        <f t="shared" si="0"/>
        <v>675217.0909999999</v>
      </c>
      <c r="O9" s="4">
        <f t="shared" si="0"/>
        <v>680002.27799999993</v>
      </c>
      <c r="P9" s="4">
        <f t="shared" si="0"/>
        <v>715668.24510000006</v>
      </c>
      <c r="Q9" s="4">
        <f t="shared" si="0"/>
        <v>739958.32680000004</v>
      </c>
      <c r="R9" s="4">
        <f t="shared" si="0"/>
        <v>757553.97149999999</v>
      </c>
      <c r="S9" s="4">
        <f t="shared" si="0"/>
        <v>783434.94779999997</v>
      </c>
      <c r="T9" s="4">
        <f t="shared" si="0"/>
        <v>815746.70633000007</v>
      </c>
      <c r="U9" s="4">
        <f t="shared" si="0"/>
        <v>830796.96042000002</v>
      </c>
      <c r="V9" s="4">
        <f t="shared" si="0"/>
        <v>800896.87280000013</v>
      </c>
      <c r="W9" s="4">
        <f t="shared" si="0"/>
        <v>827454.31779999996</v>
      </c>
      <c r="X9" s="4">
        <f t="shared" si="0"/>
        <v>845205.16120000009</v>
      </c>
      <c r="Y9" s="4">
        <f t="shared" si="0"/>
        <v>873192.19675999985</v>
      </c>
      <c r="Z9" s="4">
        <f t="shared" si="0"/>
        <v>886006.61469999992</v>
      </c>
      <c r="AA9" s="4">
        <f t="shared" si="0"/>
        <v>921830.59834000014</v>
      </c>
    </row>
    <row r="10" spans="1:27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x14ac:dyDescent="0.25">
      <c r="A12" s="3" t="s">
        <v>2</v>
      </c>
    </row>
    <row r="13" spans="1:27" x14ac:dyDescent="0.25">
      <c r="A13" s="7" t="s">
        <v>14</v>
      </c>
      <c r="B13" s="2">
        <v>0</v>
      </c>
      <c r="C13" s="2">
        <v>0</v>
      </c>
      <c r="D13" s="2">
        <v>0</v>
      </c>
      <c r="E13" s="2">
        <v>0</v>
      </c>
      <c r="F13" s="2">
        <v>55216.790000000008</v>
      </c>
      <c r="G13" s="2">
        <v>-4184.8400000000038</v>
      </c>
      <c r="H13" s="2">
        <v>63149.72</v>
      </c>
      <c r="I13" s="2">
        <v>97643.069999999992</v>
      </c>
      <c r="J13" s="2">
        <v>114336.52999999998</v>
      </c>
      <c r="K13" s="2">
        <v>121382.31000000001</v>
      </c>
      <c r="L13" s="2">
        <v>123199.15000000001</v>
      </c>
      <c r="M13" s="2">
        <v>122181.9</v>
      </c>
      <c r="N13" s="2">
        <v>119628.69999999998</v>
      </c>
      <c r="O13" s="2">
        <v>123978.3</v>
      </c>
      <c r="P13" s="2">
        <v>111819.4</v>
      </c>
      <c r="Q13" s="2">
        <v>117170.80000000002</v>
      </c>
      <c r="R13" s="2">
        <v>117788.69999999998</v>
      </c>
      <c r="S13" s="2">
        <v>115841.29999999999</v>
      </c>
      <c r="T13" s="2">
        <v>112503.4</v>
      </c>
      <c r="U13" s="2">
        <v>117123.19999999998</v>
      </c>
      <c r="V13" s="2">
        <v>103251.29999999999</v>
      </c>
      <c r="W13" s="2">
        <v>109153.29999999999</v>
      </c>
      <c r="X13" s="2">
        <v>118998.10000000003</v>
      </c>
      <c r="Y13" s="2">
        <v>106780.1</v>
      </c>
      <c r="Z13" s="2">
        <v>110014.80000000002</v>
      </c>
      <c r="AA13" s="2">
        <v>45434.700000000012</v>
      </c>
    </row>
    <row r="14" spans="1:27" x14ac:dyDescent="0.25">
      <c r="A14" t="s">
        <v>15</v>
      </c>
      <c r="B14" s="2">
        <v>0</v>
      </c>
      <c r="C14" s="2">
        <v>0</v>
      </c>
      <c r="D14" s="2">
        <v>0</v>
      </c>
      <c r="E14" s="2">
        <v>0</v>
      </c>
      <c r="F14" s="2">
        <v>82097.81</v>
      </c>
      <c r="G14" s="2">
        <v>68470.16</v>
      </c>
      <c r="H14" s="2">
        <v>68757.38</v>
      </c>
      <c r="I14" s="2">
        <v>68885.33</v>
      </c>
      <c r="J14" s="2">
        <v>68866.77</v>
      </c>
      <c r="K14" s="2">
        <v>68713.289999999994</v>
      </c>
      <c r="L14" s="2">
        <v>68435.95</v>
      </c>
      <c r="M14" s="2">
        <v>113860.9</v>
      </c>
      <c r="N14" s="2">
        <v>112535.1</v>
      </c>
      <c r="O14" s="2">
        <v>111112.7</v>
      </c>
      <c r="P14" s="2">
        <v>109601.5</v>
      </c>
      <c r="Q14" s="2">
        <v>137308.29999999999</v>
      </c>
      <c r="R14" s="2">
        <v>135109.70000000001</v>
      </c>
      <c r="S14" s="2">
        <v>132842</v>
      </c>
      <c r="T14" s="2">
        <v>130510.6</v>
      </c>
      <c r="U14" s="2">
        <v>128120.6</v>
      </c>
      <c r="V14" s="2">
        <v>180431.7</v>
      </c>
      <c r="W14" s="2">
        <v>176947.3</v>
      </c>
      <c r="X14" s="2">
        <v>173417.3</v>
      </c>
      <c r="Y14" s="2">
        <v>169845.1</v>
      </c>
      <c r="Z14" s="2">
        <v>201250.4</v>
      </c>
      <c r="AA14" s="2">
        <v>196970.3</v>
      </c>
    </row>
    <row r="15" spans="1:27" x14ac:dyDescent="0.25">
      <c r="A15" s="3" t="s">
        <v>6</v>
      </c>
      <c r="B15" s="4">
        <f>SUM(B13:B14)</f>
        <v>0</v>
      </c>
      <c r="C15" s="4">
        <f t="shared" ref="C15:AA15" si="1">SUM(C13:C14)</f>
        <v>0</v>
      </c>
      <c r="D15" s="4">
        <f t="shared" si="1"/>
        <v>0</v>
      </c>
      <c r="E15" s="4">
        <f t="shared" si="1"/>
        <v>0</v>
      </c>
      <c r="F15" s="4">
        <f t="shared" si="1"/>
        <v>137314.6</v>
      </c>
      <c r="G15" s="4">
        <f t="shared" si="1"/>
        <v>64285.32</v>
      </c>
      <c r="H15" s="4">
        <f t="shared" si="1"/>
        <v>131907.1</v>
      </c>
      <c r="I15" s="4">
        <f t="shared" si="1"/>
        <v>166528.4</v>
      </c>
      <c r="J15" s="4">
        <f t="shared" si="1"/>
        <v>183203.3</v>
      </c>
      <c r="K15" s="4">
        <f t="shared" si="1"/>
        <v>190095.6</v>
      </c>
      <c r="L15" s="4">
        <f t="shared" si="1"/>
        <v>191635.1</v>
      </c>
      <c r="M15" s="4">
        <f t="shared" si="1"/>
        <v>236042.8</v>
      </c>
      <c r="N15" s="4">
        <f t="shared" si="1"/>
        <v>232163.8</v>
      </c>
      <c r="O15" s="4">
        <f t="shared" si="1"/>
        <v>235091</v>
      </c>
      <c r="P15" s="4">
        <f t="shared" si="1"/>
        <v>221420.9</v>
      </c>
      <c r="Q15" s="4">
        <f t="shared" si="1"/>
        <v>254479.1</v>
      </c>
      <c r="R15" s="4">
        <f t="shared" si="1"/>
        <v>252898.4</v>
      </c>
      <c r="S15" s="4">
        <f t="shared" si="1"/>
        <v>248683.3</v>
      </c>
      <c r="T15" s="4">
        <f t="shared" si="1"/>
        <v>243014</v>
      </c>
      <c r="U15" s="4">
        <f t="shared" si="1"/>
        <v>245243.8</v>
      </c>
      <c r="V15" s="4">
        <f t="shared" si="1"/>
        <v>283683</v>
      </c>
      <c r="W15" s="4">
        <f t="shared" si="1"/>
        <v>286100.59999999998</v>
      </c>
      <c r="X15" s="4">
        <f t="shared" si="1"/>
        <v>292415.40000000002</v>
      </c>
      <c r="Y15" s="4">
        <f t="shared" si="1"/>
        <v>276625.2</v>
      </c>
      <c r="Z15" s="4">
        <f t="shared" si="1"/>
        <v>311265.2</v>
      </c>
      <c r="AA15" s="4">
        <f t="shared" si="1"/>
        <v>242405</v>
      </c>
    </row>
    <row r="17" spans="1:27" x14ac:dyDescent="0.25">
      <c r="A17" t="s">
        <v>11</v>
      </c>
      <c r="B17" s="9">
        <f>NPV(6.56%,C9:AA9)+B9</f>
        <v>8809016.5430694502</v>
      </c>
    </row>
    <row r="18" spans="1:27" x14ac:dyDescent="0.25">
      <c r="A18" t="s">
        <v>12</v>
      </c>
      <c r="B18" s="9">
        <f>NPV(6.56%,C15:AA15)+B15</f>
        <v>1922136.7262846243</v>
      </c>
    </row>
    <row r="19" spans="1:27" x14ac:dyDescent="0.25">
      <c r="A19" t="s">
        <v>13</v>
      </c>
      <c r="B19" s="9">
        <f>SUM(B17:B18)</f>
        <v>10731153.269354075</v>
      </c>
    </row>
    <row r="21" spans="1:27" ht="14.45" x14ac:dyDescent="0.3">
      <c r="A21" t="s">
        <v>31</v>
      </c>
    </row>
    <row r="24" spans="1:27" ht="14.45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ht="14.45" x14ac:dyDescent="0.3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ht="14.45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14.45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14.45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14.45" x14ac:dyDescent="0.3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</sheetData>
  <pageMargins left="0.7" right="0.7" top="0.75" bottom="0.75" header="0.3" footer="0.3"/>
  <pageSetup paperSize="17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0"/>
  <sheetViews>
    <sheetView topLeftCell="A4" workbookViewId="0">
      <selection activeCell="A20" sqref="A20"/>
    </sheetView>
  </sheetViews>
  <sheetFormatPr defaultRowHeight="15" x14ac:dyDescent="0.25"/>
  <cols>
    <col min="1" max="1" width="36.7109375" customWidth="1"/>
    <col min="2" max="2" width="15.140625" customWidth="1"/>
    <col min="3" max="21" width="11.5703125" bestFit="1" customWidth="1"/>
    <col min="22" max="27" width="13.28515625" bestFit="1" customWidth="1"/>
  </cols>
  <sheetData>
    <row r="2" spans="1:2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5">
      <c r="A3" s="3" t="s">
        <v>25</v>
      </c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18</v>
      </c>
      <c r="B4" s="2">
        <v>472514.05300000001</v>
      </c>
      <c r="C4" s="2">
        <v>487564.386</v>
      </c>
      <c r="D4" s="2">
        <v>423295.40100000001</v>
      </c>
      <c r="E4" s="2">
        <v>298639.375</v>
      </c>
      <c r="F4" s="2">
        <v>308079.20200000005</v>
      </c>
      <c r="G4" s="2">
        <v>326077.43199999997</v>
      </c>
      <c r="H4" s="2">
        <v>332128.51900000003</v>
      </c>
      <c r="I4" s="2">
        <v>343824.29399999999</v>
      </c>
      <c r="J4" s="2">
        <v>351144.27500000002</v>
      </c>
      <c r="K4" s="2">
        <v>360980.54399999999</v>
      </c>
      <c r="L4" s="2">
        <v>371388.516</v>
      </c>
      <c r="M4" s="2">
        <v>378762.92800000001</v>
      </c>
      <c r="N4" s="2">
        <v>389686.96399999998</v>
      </c>
      <c r="O4" s="2">
        <v>400357.02999999997</v>
      </c>
      <c r="P4" s="2">
        <v>408952.18900000001</v>
      </c>
      <c r="Q4" s="2">
        <v>408744.12400000001</v>
      </c>
      <c r="R4" s="2">
        <v>417277.2</v>
      </c>
      <c r="S4" s="2">
        <v>424861.17400000006</v>
      </c>
      <c r="T4" s="2">
        <v>442262.02999999997</v>
      </c>
      <c r="U4" s="2">
        <v>463253.49699999997</v>
      </c>
      <c r="V4" s="2">
        <v>484035.09100000001</v>
      </c>
      <c r="W4" s="2">
        <v>502655.55200000003</v>
      </c>
      <c r="X4" s="2">
        <v>524876.625</v>
      </c>
      <c r="Y4" s="2">
        <v>544348.69900000002</v>
      </c>
      <c r="Z4" s="2">
        <v>573280.88900000008</v>
      </c>
      <c r="AA4" s="2">
        <v>606499.73230000003</v>
      </c>
    </row>
    <row r="5" spans="1:27" x14ac:dyDescent="0.25">
      <c r="A5" t="s">
        <v>0</v>
      </c>
      <c r="B5" s="2">
        <v>119579.4</v>
      </c>
      <c r="C5" s="2">
        <v>130682</v>
      </c>
      <c r="D5" s="2">
        <v>146118.93</v>
      </c>
      <c r="E5" s="2">
        <v>173105.56</v>
      </c>
      <c r="F5" s="2">
        <v>173374.02</v>
      </c>
      <c r="G5" s="2">
        <v>173974.5</v>
      </c>
      <c r="H5" s="2">
        <v>173922.58</v>
      </c>
      <c r="I5" s="2">
        <v>174200.82</v>
      </c>
      <c r="J5" s="2">
        <v>153333.62</v>
      </c>
      <c r="K5" s="2">
        <v>153947.82999999999</v>
      </c>
      <c r="L5" s="2">
        <v>153907.76</v>
      </c>
      <c r="M5" s="2">
        <v>154199.90000000002</v>
      </c>
      <c r="N5" s="2">
        <v>154495.91</v>
      </c>
      <c r="O5" s="2">
        <v>155123.15000000002</v>
      </c>
      <c r="P5" s="2">
        <v>155097.29999999999</v>
      </c>
      <c r="Q5" s="2">
        <v>155403.5</v>
      </c>
      <c r="R5" s="2">
        <v>155713.9</v>
      </c>
      <c r="S5" s="2">
        <v>156355.6</v>
      </c>
      <c r="T5" s="2">
        <v>156344</v>
      </c>
      <c r="U5" s="2">
        <v>156664.89999999997</v>
      </c>
      <c r="V5" s="2">
        <v>156989.9</v>
      </c>
      <c r="W5" s="2">
        <v>157647.29999999999</v>
      </c>
      <c r="X5" s="2">
        <v>157651.6</v>
      </c>
      <c r="Y5" s="2">
        <v>157988.29999999999</v>
      </c>
      <c r="Z5" s="2">
        <v>158328.4</v>
      </c>
      <c r="AA5" s="2">
        <v>159001.90000000002</v>
      </c>
    </row>
    <row r="6" spans="1:27" x14ac:dyDescent="0.25">
      <c r="A6" s="7" t="s">
        <v>7</v>
      </c>
      <c r="B6" s="2">
        <v>0</v>
      </c>
      <c r="C6" s="2">
        <v>0</v>
      </c>
      <c r="D6" s="2">
        <v>15955.07</v>
      </c>
      <c r="E6" s="2">
        <v>65988.240000000005</v>
      </c>
      <c r="F6" s="2">
        <v>70829.88</v>
      </c>
      <c r="G6" s="2">
        <v>76639.399999999994</v>
      </c>
      <c r="H6" s="2">
        <v>81297.72</v>
      </c>
      <c r="I6" s="2">
        <v>86975.18</v>
      </c>
      <c r="J6" s="2">
        <v>89650.38</v>
      </c>
      <c r="K6" s="2">
        <v>91709.57</v>
      </c>
      <c r="L6" s="2">
        <v>93300.24</v>
      </c>
      <c r="M6" s="2">
        <v>95177.8</v>
      </c>
      <c r="N6" s="2">
        <v>97093.59</v>
      </c>
      <c r="O6" s="2">
        <v>99318.95</v>
      </c>
      <c r="P6" s="2">
        <v>101040.7</v>
      </c>
      <c r="Q6" s="2">
        <v>103073.9</v>
      </c>
      <c r="R6" s="2">
        <v>105148.1</v>
      </c>
      <c r="S6" s="2">
        <v>107557.1</v>
      </c>
      <c r="T6" s="2">
        <v>109421.3</v>
      </c>
      <c r="U6" s="2">
        <v>111622.2</v>
      </c>
      <c r="V6" s="2">
        <v>113866.9</v>
      </c>
      <c r="W6" s="2">
        <v>116475.5</v>
      </c>
      <c r="X6" s="2">
        <v>118492.4</v>
      </c>
      <c r="Y6" s="2">
        <v>120875</v>
      </c>
      <c r="Z6" s="2">
        <v>123306.1</v>
      </c>
      <c r="AA6" s="2">
        <v>126129.3</v>
      </c>
    </row>
    <row r="7" spans="1:27" x14ac:dyDescent="0.25">
      <c r="A7" t="s">
        <v>28</v>
      </c>
      <c r="B7" s="2">
        <v>0</v>
      </c>
      <c r="C7" s="2">
        <v>0</v>
      </c>
      <c r="D7" s="2">
        <v>60390.3</v>
      </c>
      <c r="E7" s="2">
        <v>122638.5</v>
      </c>
      <c r="F7" s="2">
        <v>124468.3</v>
      </c>
      <c r="G7" s="2">
        <v>129997.7</v>
      </c>
      <c r="H7" s="2">
        <v>137173.5</v>
      </c>
      <c r="I7" s="2">
        <v>141867</v>
      </c>
      <c r="J7" s="2">
        <v>147725.9</v>
      </c>
      <c r="K7" s="2">
        <v>150241.1</v>
      </c>
      <c r="L7" s="2">
        <v>158709.29999999999</v>
      </c>
      <c r="M7" s="2">
        <v>164166.6</v>
      </c>
      <c r="N7" s="2">
        <v>167365.5</v>
      </c>
      <c r="O7" s="2">
        <v>170121.5</v>
      </c>
      <c r="P7" s="2">
        <v>177955.6</v>
      </c>
      <c r="Q7" s="2">
        <v>202297.1</v>
      </c>
      <c r="R7" s="2">
        <v>206667.4</v>
      </c>
      <c r="S7" s="2">
        <v>216246.7</v>
      </c>
      <c r="T7" s="2">
        <v>226108.7</v>
      </c>
      <c r="U7" s="2">
        <v>241177.3</v>
      </c>
      <c r="V7" s="2">
        <v>256353.7</v>
      </c>
      <c r="W7" s="2">
        <v>264102.2</v>
      </c>
      <c r="X7" s="2">
        <v>268689.3</v>
      </c>
      <c r="Y7" s="2">
        <v>275845.09999999998</v>
      </c>
      <c r="Z7" s="2">
        <v>282751.09999999998</v>
      </c>
      <c r="AA7" s="2">
        <v>299821.5</v>
      </c>
    </row>
    <row r="8" spans="1:27" x14ac:dyDescent="0.25">
      <c r="A8" s="3" t="s">
        <v>5</v>
      </c>
      <c r="B8" s="4">
        <f t="shared" ref="B8:AA8" si="0">SUM(B4:B7)</f>
        <v>592093.45299999998</v>
      </c>
      <c r="C8" s="4">
        <f t="shared" si="0"/>
        <v>618246.38599999994</v>
      </c>
      <c r="D8" s="4">
        <f t="shared" si="0"/>
        <v>645759.701</v>
      </c>
      <c r="E8" s="4">
        <f t="shared" si="0"/>
        <v>660371.67500000005</v>
      </c>
      <c r="F8" s="4">
        <f t="shared" si="0"/>
        <v>676751.40200000012</v>
      </c>
      <c r="G8" s="4">
        <f t="shared" si="0"/>
        <v>706689.03199999989</v>
      </c>
      <c r="H8" s="4">
        <f t="shared" si="0"/>
        <v>724522.31900000002</v>
      </c>
      <c r="I8" s="4">
        <f t="shared" si="0"/>
        <v>746867.29399999999</v>
      </c>
      <c r="J8" s="4">
        <f t="shared" si="0"/>
        <v>741854.17500000005</v>
      </c>
      <c r="K8" s="4">
        <f t="shared" si="0"/>
        <v>756879.04399999988</v>
      </c>
      <c r="L8" s="4">
        <f t="shared" si="0"/>
        <v>777305.81600000011</v>
      </c>
      <c r="M8" s="4">
        <f t="shared" si="0"/>
        <v>792307.228</v>
      </c>
      <c r="N8" s="4">
        <f t="shared" si="0"/>
        <v>808641.96399999992</v>
      </c>
      <c r="O8" s="4">
        <f t="shared" si="0"/>
        <v>824920.62999999989</v>
      </c>
      <c r="P8" s="4">
        <f t="shared" si="0"/>
        <v>843045.78899999999</v>
      </c>
      <c r="Q8" s="4">
        <f t="shared" si="0"/>
        <v>869518.62400000007</v>
      </c>
      <c r="R8" s="4">
        <f t="shared" si="0"/>
        <v>884806.6</v>
      </c>
      <c r="S8" s="4">
        <f t="shared" si="0"/>
        <v>905020.57400000002</v>
      </c>
      <c r="T8" s="4">
        <f t="shared" si="0"/>
        <v>934136.03</v>
      </c>
      <c r="U8" s="4">
        <f t="shared" si="0"/>
        <v>972717.89699999988</v>
      </c>
      <c r="V8" s="4">
        <f t="shared" si="0"/>
        <v>1011245.591</v>
      </c>
      <c r="W8" s="4">
        <f t="shared" si="0"/>
        <v>1040880.5519999999</v>
      </c>
      <c r="X8" s="4">
        <f t="shared" si="0"/>
        <v>1069709.925</v>
      </c>
      <c r="Y8" s="4">
        <f t="shared" si="0"/>
        <v>1099057.0989999999</v>
      </c>
      <c r="Z8" s="4">
        <f t="shared" si="0"/>
        <v>1137666.4890000001</v>
      </c>
      <c r="AA8" s="4">
        <f t="shared" si="0"/>
        <v>1191452.4323</v>
      </c>
    </row>
    <row r="10" spans="1:27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x14ac:dyDescent="0.25">
      <c r="A11" s="3" t="s">
        <v>2</v>
      </c>
    </row>
    <row r="12" spans="1:27" x14ac:dyDescent="0.25">
      <c r="A12" s="7" t="s">
        <v>7</v>
      </c>
      <c r="B12" s="2">
        <v>0</v>
      </c>
      <c r="C12" s="2">
        <v>0</v>
      </c>
      <c r="D12" s="2">
        <v>8117.6270000000004</v>
      </c>
      <c r="E12" s="2">
        <v>56905.61</v>
      </c>
      <c r="F12" s="2">
        <v>57449.86</v>
      </c>
      <c r="G12" s="2">
        <v>57844.99</v>
      </c>
      <c r="H12" s="2">
        <v>58102.720000000001</v>
      </c>
      <c r="I12" s="2">
        <v>58234.15</v>
      </c>
      <c r="J12" s="2">
        <v>58249.43</v>
      </c>
      <c r="K12" s="2">
        <v>58157.75</v>
      </c>
      <c r="L12" s="2">
        <v>57967.75</v>
      </c>
      <c r="M12" s="2">
        <v>57687.29</v>
      </c>
      <c r="N12" s="2">
        <v>57323.64</v>
      </c>
      <c r="O12" s="2">
        <v>56883.31</v>
      </c>
      <c r="P12" s="2">
        <v>56372.52</v>
      </c>
      <c r="Q12" s="2">
        <v>55796.83</v>
      </c>
      <c r="R12" s="2">
        <v>55161.66</v>
      </c>
      <c r="S12" s="2">
        <v>54471.37</v>
      </c>
      <c r="T12" s="2">
        <v>53730.81</v>
      </c>
      <c r="U12" s="2">
        <v>52943.82</v>
      </c>
      <c r="V12" s="2">
        <v>52113.97</v>
      </c>
      <c r="W12" s="2">
        <v>51244.92</v>
      </c>
      <c r="X12" s="2">
        <v>50339.67</v>
      </c>
      <c r="Y12" s="2">
        <v>49401.11</v>
      </c>
      <c r="Z12" s="2">
        <v>48432.160000000003</v>
      </c>
      <c r="AA12" s="2">
        <v>47434.78</v>
      </c>
    </row>
    <row r="13" spans="1:27" x14ac:dyDescent="0.25">
      <c r="A13" t="s">
        <v>8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6996.93</v>
      </c>
      <c r="Q13" s="2">
        <v>14007.149999999994</v>
      </c>
      <c r="R13" s="2">
        <v>13751.319999999992</v>
      </c>
      <c r="S13" s="2">
        <v>13495.46</v>
      </c>
      <c r="T13" s="2">
        <v>65868.39</v>
      </c>
      <c r="U13" s="2">
        <v>64659.88</v>
      </c>
      <c r="V13" s="2">
        <v>63451.33</v>
      </c>
      <c r="W13" s="2">
        <v>62242.880000000005</v>
      </c>
      <c r="X13" s="2">
        <v>61034.33</v>
      </c>
      <c r="Y13" s="2">
        <v>59825.89</v>
      </c>
      <c r="Z13" s="2">
        <v>58617.34</v>
      </c>
      <c r="AA13" s="2">
        <v>57408.820000000007</v>
      </c>
    </row>
    <row r="14" spans="1:27" x14ac:dyDescent="0.25">
      <c r="A14" s="3" t="s">
        <v>6</v>
      </c>
      <c r="B14" s="4">
        <f>SUM(B12:B13)</f>
        <v>0</v>
      </c>
      <c r="C14" s="4">
        <f t="shared" ref="C14:AA14" si="1">SUM(C12:C13)</f>
        <v>0</v>
      </c>
      <c r="D14" s="4">
        <f t="shared" si="1"/>
        <v>8117.6270000000004</v>
      </c>
      <c r="E14" s="4">
        <f t="shared" si="1"/>
        <v>56905.61</v>
      </c>
      <c r="F14" s="4">
        <f t="shared" si="1"/>
        <v>57449.86</v>
      </c>
      <c r="G14" s="4">
        <f t="shared" si="1"/>
        <v>57844.99</v>
      </c>
      <c r="H14" s="4">
        <f t="shared" si="1"/>
        <v>58102.720000000001</v>
      </c>
      <c r="I14" s="4">
        <f t="shared" si="1"/>
        <v>58234.15</v>
      </c>
      <c r="J14" s="4">
        <f t="shared" si="1"/>
        <v>58249.43</v>
      </c>
      <c r="K14" s="4">
        <f t="shared" si="1"/>
        <v>58157.75</v>
      </c>
      <c r="L14" s="4">
        <f t="shared" si="1"/>
        <v>57967.75</v>
      </c>
      <c r="M14" s="4">
        <f t="shared" si="1"/>
        <v>57687.29</v>
      </c>
      <c r="N14" s="4">
        <f t="shared" si="1"/>
        <v>57323.64</v>
      </c>
      <c r="O14" s="4">
        <f t="shared" si="1"/>
        <v>56883.31</v>
      </c>
      <c r="P14" s="4">
        <f t="shared" si="1"/>
        <v>63369.45</v>
      </c>
      <c r="Q14" s="4">
        <f t="shared" si="1"/>
        <v>69803.98</v>
      </c>
      <c r="R14" s="4">
        <f t="shared" si="1"/>
        <v>68912.98</v>
      </c>
      <c r="S14" s="4">
        <f t="shared" si="1"/>
        <v>67966.83</v>
      </c>
      <c r="T14" s="4">
        <f t="shared" si="1"/>
        <v>119599.2</v>
      </c>
      <c r="U14" s="4">
        <f t="shared" si="1"/>
        <v>117603.7</v>
      </c>
      <c r="V14" s="4">
        <f t="shared" si="1"/>
        <v>115565.3</v>
      </c>
      <c r="W14" s="4">
        <f t="shared" si="1"/>
        <v>113487.8</v>
      </c>
      <c r="X14" s="4">
        <f t="shared" si="1"/>
        <v>111374</v>
      </c>
      <c r="Y14" s="4">
        <f t="shared" si="1"/>
        <v>109227</v>
      </c>
      <c r="Z14" s="4">
        <f t="shared" si="1"/>
        <v>107049.5</v>
      </c>
      <c r="AA14" s="4">
        <f t="shared" si="1"/>
        <v>104843.6</v>
      </c>
    </row>
    <row r="16" spans="1:27" x14ac:dyDescent="0.25">
      <c r="A16" t="s">
        <v>11</v>
      </c>
      <c r="B16" s="9">
        <f>NPV(6.56%,C8:AA8)+B8</f>
        <v>10182718.894562135</v>
      </c>
    </row>
    <row r="17" spans="1:2" x14ac:dyDescent="0.25">
      <c r="A17" t="s">
        <v>12</v>
      </c>
      <c r="B17" s="9">
        <f>NPV(6.56%,C14:AA14)+B14</f>
        <v>730866.54228809965</v>
      </c>
    </row>
    <row r="18" spans="1:2" x14ac:dyDescent="0.25">
      <c r="A18" t="s">
        <v>13</v>
      </c>
      <c r="B18" s="9">
        <f>SUM(B16:B17)</f>
        <v>10913585.436850235</v>
      </c>
    </row>
    <row r="20" spans="1:2" x14ac:dyDescent="0.3">
      <c r="A20" t="s">
        <v>29</v>
      </c>
    </row>
  </sheetData>
  <pageMargins left="0.7" right="0.7" top="0.75" bottom="0.75" header="0.3" footer="0.3"/>
  <pageSetup paperSize="17" scale="5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9"/>
  <sheetViews>
    <sheetView workbookViewId="0">
      <selection activeCell="B9" sqref="B9"/>
    </sheetView>
  </sheetViews>
  <sheetFormatPr defaultRowHeight="15" x14ac:dyDescent="0.25"/>
  <cols>
    <col min="1" max="1" width="36.7109375" customWidth="1"/>
    <col min="2" max="2" width="13.7109375" customWidth="1"/>
    <col min="3" max="21" width="11.5703125" bestFit="1" customWidth="1"/>
    <col min="22" max="27" width="13.28515625" bestFit="1" customWidth="1"/>
  </cols>
  <sheetData>
    <row r="2" spans="1:2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5">
      <c r="A3" s="3" t="s">
        <v>17</v>
      </c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18</v>
      </c>
      <c r="B4" s="2">
        <v>472514.05300000001</v>
      </c>
      <c r="C4" s="2">
        <v>487564.386</v>
      </c>
      <c r="D4" s="2">
        <v>468798.853</v>
      </c>
      <c r="E4" s="2">
        <v>475766.375</v>
      </c>
      <c r="F4" s="2">
        <v>455985.73499999999</v>
      </c>
      <c r="G4" s="2">
        <v>484207.38099999999</v>
      </c>
      <c r="H4" s="2">
        <v>495205.64399999997</v>
      </c>
      <c r="I4" s="2">
        <v>509049.86099999998</v>
      </c>
      <c r="J4" s="2">
        <v>523439.12600000005</v>
      </c>
      <c r="K4" s="2">
        <v>538292.32999999996</v>
      </c>
      <c r="L4" s="2">
        <v>572792.49</v>
      </c>
      <c r="M4" s="2">
        <v>570192.63399999996</v>
      </c>
      <c r="N4" s="2">
        <v>586774.88500000001</v>
      </c>
      <c r="O4" s="2">
        <v>603564.81200000003</v>
      </c>
      <c r="P4" s="2">
        <v>644613.32019999996</v>
      </c>
      <c r="Q4" s="2">
        <v>688062.77889999992</v>
      </c>
      <c r="R4" s="2">
        <v>714460.02729999996</v>
      </c>
      <c r="S4" s="2">
        <v>748421.89316000009</v>
      </c>
      <c r="T4" s="2">
        <v>803591.84411000006</v>
      </c>
      <c r="U4" s="2">
        <v>829003.16191000002</v>
      </c>
      <c r="V4" s="2">
        <v>811816.33929999999</v>
      </c>
      <c r="W4" s="2">
        <v>850067.41189999995</v>
      </c>
      <c r="X4" s="2">
        <v>871288.55202000006</v>
      </c>
      <c r="Y4" s="2">
        <v>923539.57730999996</v>
      </c>
      <c r="Z4" s="2">
        <v>964092.01902000001</v>
      </c>
      <c r="AA4" s="2">
        <v>1022130.87509</v>
      </c>
    </row>
    <row r="5" spans="1:27" x14ac:dyDescent="0.25">
      <c r="A5" t="s">
        <v>0</v>
      </c>
      <c r="B5" s="2">
        <v>119579.4</v>
      </c>
      <c r="C5" s="2">
        <v>130682</v>
      </c>
      <c r="D5" s="2">
        <v>140587.9</v>
      </c>
      <c r="E5" s="2">
        <v>150759.6</v>
      </c>
      <c r="F5" s="2">
        <v>165759.16999999998</v>
      </c>
      <c r="G5" s="2">
        <v>166431.02900000001</v>
      </c>
      <c r="H5" s="2">
        <v>166454.38999999998</v>
      </c>
      <c r="I5" s="2">
        <v>166812.92199999999</v>
      </c>
      <c r="J5" s="2">
        <v>146029.117</v>
      </c>
      <c r="K5" s="2">
        <v>146729.682</v>
      </c>
      <c r="L5" s="2">
        <v>146781.95299999998</v>
      </c>
      <c r="M5" s="2">
        <v>147170.367</v>
      </c>
      <c r="N5" s="2">
        <v>147565.791</v>
      </c>
      <c r="O5" s="2">
        <v>150397.9246</v>
      </c>
      <c r="P5" s="2">
        <v>150523.24100000001</v>
      </c>
      <c r="Q5" s="2">
        <v>150985.81639999998</v>
      </c>
      <c r="R5" s="2">
        <v>151458.26669999998</v>
      </c>
      <c r="S5" s="2">
        <v>152267.92139999999</v>
      </c>
      <c r="T5" s="2">
        <v>152430.3265</v>
      </c>
      <c r="U5" s="2">
        <v>155295.58559999999</v>
      </c>
      <c r="V5" s="2">
        <v>155856.049</v>
      </c>
      <c r="W5" s="2">
        <v>156752.93099999998</v>
      </c>
      <c r="X5" s="2">
        <v>159514.71409999998</v>
      </c>
      <c r="Y5" s="2">
        <v>160156.92909999998</v>
      </c>
      <c r="Z5" s="2">
        <v>160814.3933</v>
      </c>
      <c r="AA5" s="2">
        <v>161810.4681</v>
      </c>
    </row>
    <row r="6" spans="1:27" x14ac:dyDescent="0.25">
      <c r="A6" s="7" t="s">
        <v>14</v>
      </c>
      <c r="B6" s="2">
        <v>0</v>
      </c>
      <c r="C6" s="2">
        <v>0</v>
      </c>
      <c r="D6" s="2">
        <v>0</v>
      </c>
      <c r="E6" s="2">
        <v>0</v>
      </c>
      <c r="F6" s="2">
        <v>1526.73</v>
      </c>
      <c r="G6" s="2">
        <v>1563.0709999999999</v>
      </c>
      <c r="H6" s="2">
        <v>1588.41</v>
      </c>
      <c r="I6" s="2">
        <v>1620.1780000000001</v>
      </c>
      <c r="J6" s="2">
        <v>1652.5830000000001</v>
      </c>
      <c r="K6" s="2">
        <v>1691.9179999999999</v>
      </c>
      <c r="L6" s="2">
        <v>1719.347</v>
      </c>
      <c r="M6" s="2">
        <v>1753.7329999999999</v>
      </c>
      <c r="N6" s="2">
        <v>1788.809</v>
      </c>
      <c r="O6" s="2">
        <v>2028.3753999999999</v>
      </c>
      <c r="P6" s="2">
        <v>2061.259</v>
      </c>
      <c r="Q6" s="2">
        <v>2102.4836</v>
      </c>
      <c r="R6" s="2">
        <v>2144.5333000000001</v>
      </c>
      <c r="S6" s="2">
        <v>2195.5786000000003</v>
      </c>
      <c r="T6" s="2">
        <v>2231.1734999999999</v>
      </c>
      <c r="U6" s="2">
        <v>2496.8143999999998</v>
      </c>
      <c r="V6" s="2">
        <v>2546.7509999999997</v>
      </c>
      <c r="W6" s="2">
        <v>2607.3690000000001</v>
      </c>
      <c r="X6" s="2">
        <v>2884.1858999999999</v>
      </c>
      <c r="Y6" s="2">
        <v>2941.8708999999999</v>
      </c>
      <c r="Z6" s="2">
        <v>3000.7067000000006</v>
      </c>
      <c r="AA6" s="2">
        <v>3072.1319000000003</v>
      </c>
    </row>
    <row r="7" spans="1:27" x14ac:dyDescent="0.25">
      <c r="A7" t="s">
        <v>28</v>
      </c>
      <c r="B7" s="2">
        <v>0</v>
      </c>
      <c r="C7" s="2">
        <v>0</v>
      </c>
      <c r="D7" s="2">
        <v>42011.77</v>
      </c>
      <c r="E7" s="2">
        <v>43339.18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</row>
    <row r="8" spans="1:27" x14ac:dyDescent="0.25">
      <c r="A8" t="s">
        <v>30</v>
      </c>
      <c r="B8" s="2">
        <v>0</v>
      </c>
      <c r="C8" s="2">
        <v>0</v>
      </c>
      <c r="D8" s="2">
        <v>3082.2750000000001</v>
      </c>
      <c r="E8" s="2">
        <v>2082.663</v>
      </c>
      <c r="F8" s="2">
        <v>7605.9470000000001</v>
      </c>
      <c r="G8" s="2">
        <v>9010.7630000000008</v>
      </c>
      <c r="H8" s="2">
        <v>6956.4639999999999</v>
      </c>
      <c r="I8" s="2">
        <v>6594.17</v>
      </c>
      <c r="J8" s="2">
        <v>5709.54</v>
      </c>
      <c r="K8" s="2">
        <v>2217.078</v>
      </c>
      <c r="L8" s="2">
        <v>235.42490000000001</v>
      </c>
      <c r="M8" s="2">
        <v>7896.4780000000001</v>
      </c>
      <c r="N8" s="2">
        <v>597.08309999999994</v>
      </c>
      <c r="O8" s="2">
        <v>372.22980000000001</v>
      </c>
      <c r="P8" s="2">
        <v>212.15440000000001</v>
      </c>
      <c r="Q8" s="2">
        <v>184.01820000000001</v>
      </c>
      <c r="R8" s="2">
        <v>205.57640000000001</v>
      </c>
      <c r="S8" s="2">
        <v>193.23750000000001</v>
      </c>
      <c r="T8" s="2">
        <v>171.8948</v>
      </c>
      <c r="U8" s="2">
        <v>211.96619999999999</v>
      </c>
      <c r="V8" s="2">
        <v>575.09640000000002</v>
      </c>
      <c r="W8" s="2">
        <v>397.4221</v>
      </c>
      <c r="X8" s="2">
        <v>375.37759999999997</v>
      </c>
      <c r="Y8" s="2">
        <v>294.30119999999999</v>
      </c>
      <c r="Z8" s="2">
        <v>260.85750000000002</v>
      </c>
      <c r="AA8" s="2">
        <v>249.07079999999999</v>
      </c>
    </row>
    <row r="9" spans="1:27" x14ac:dyDescent="0.25">
      <c r="A9" s="3" t="s">
        <v>5</v>
      </c>
      <c r="B9" s="4">
        <f t="shared" ref="B9:AA9" si="0">SUM(B4:B7)-B8</f>
        <v>592093.45299999998</v>
      </c>
      <c r="C9" s="4">
        <f t="shared" si="0"/>
        <v>618246.38599999994</v>
      </c>
      <c r="D9" s="4">
        <f t="shared" si="0"/>
        <v>648316.24800000002</v>
      </c>
      <c r="E9" s="4">
        <f t="shared" si="0"/>
        <v>667782.49200000009</v>
      </c>
      <c r="F9" s="4">
        <f t="shared" si="0"/>
        <v>615665.68799999997</v>
      </c>
      <c r="G9" s="4">
        <f t="shared" si="0"/>
        <v>643190.71799999999</v>
      </c>
      <c r="H9" s="4">
        <f t="shared" si="0"/>
        <v>656291.98</v>
      </c>
      <c r="I9" s="4">
        <f t="shared" si="0"/>
        <v>670888.79099999985</v>
      </c>
      <c r="J9" s="4">
        <f t="shared" si="0"/>
        <v>665411.28599999996</v>
      </c>
      <c r="K9" s="4">
        <f t="shared" si="0"/>
        <v>684496.85199999996</v>
      </c>
      <c r="L9" s="4">
        <f t="shared" si="0"/>
        <v>721058.36509999994</v>
      </c>
      <c r="M9" s="4">
        <f t="shared" si="0"/>
        <v>711220.25599999994</v>
      </c>
      <c r="N9" s="4">
        <f t="shared" si="0"/>
        <v>735532.40189999994</v>
      </c>
      <c r="O9" s="4">
        <f t="shared" si="0"/>
        <v>755618.88220000011</v>
      </c>
      <c r="P9" s="4">
        <f t="shared" si="0"/>
        <v>796985.66579999996</v>
      </c>
      <c r="Q9" s="4">
        <f t="shared" si="0"/>
        <v>840967.06069999991</v>
      </c>
      <c r="R9" s="4">
        <f t="shared" si="0"/>
        <v>867857.25089999998</v>
      </c>
      <c r="S9" s="4">
        <f t="shared" si="0"/>
        <v>902692.15566000005</v>
      </c>
      <c r="T9" s="4">
        <f t="shared" si="0"/>
        <v>958081.44931000005</v>
      </c>
      <c r="U9" s="4">
        <f t="shared" si="0"/>
        <v>986583.59571000002</v>
      </c>
      <c r="V9" s="4">
        <f t="shared" si="0"/>
        <v>969644.0429</v>
      </c>
      <c r="W9" s="4">
        <f t="shared" si="0"/>
        <v>1009030.2897999999</v>
      </c>
      <c r="X9" s="4">
        <f t="shared" si="0"/>
        <v>1033312.0744200001</v>
      </c>
      <c r="Y9" s="4">
        <f t="shared" si="0"/>
        <v>1086344.0761099998</v>
      </c>
      <c r="Z9" s="4">
        <f t="shared" si="0"/>
        <v>1127646.2615200002</v>
      </c>
      <c r="AA9" s="4">
        <f t="shared" si="0"/>
        <v>1186764.4042899997</v>
      </c>
    </row>
    <row r="10" spans="1:27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x14ac:dyDescent="0.25">
      <c r="A12" s="3" t="s">
        <v>2</v>
      </c>
    </row>
    <row r="13" spans="1:27" x14ac:dyDescent="0.25">
      <c r="A13" s="7" t="s">
        <v>14</v>
      </c>
      <c r="B13" s="2">
        <v>0</v>
      </c>
      <c r="C13" s="2">
        <v>0</v>
      </c>
      <c r="D13" s="2">
        <v>0</v>
      </c>
      <c r="E13" s="2">
        <v>0</v>
      </c>
      <c r="F13" s="2">
        <v>55216.790000000008</v>
      </c>
      <c r="G13" s="2">
        <v>-4184.8400000000038</v>
      </c>
      <c r="H13" s="2">
        <v>63149.72</v>
      </c>
      <c r="I13" s="2">
        <v>97643.069999999992</v>
      </c>
      <c r="J13" s="2">
        <v>114336.52999999998</v>
      </c>
      <c r="K13" s="2">
        <v>121382.31000000001</v>
      </c>
      <c r="L13" s="2">
        <v>123199.15000000001</v>
      </c>
      <c r="M13" s="2">
        <v>122181.9</v>
      </c>
      <c r="N13" s="2">
        <v>119628.69999999998</v>
      </c>
      <c r="O13" s="2">
        <v>123978.3</v>
      </c>
      <c r="P13" s="2">
        <v>111819.4</v>
      </c>
      <c r="Q13" s="2">
        <v>117170.80000000002</v>
      </c>
      <c r="R13" s="2">
        <v>117788.69999999998</v>
      </c>
      <c r="S13" s="2">
        <v>115841.29999999999</v>
      </c>
      <c r="T13" s="2">
        <v>112503.4</v>
      </c>
      <c r="U13" s="2">
        <v>117123.19999999998</v>
      </c>
      <c r="V13" s="2">
        <v>103251.29999999999</v>
      </c>
      <c r="W13" s="2">
        <v>109153.29999999999</v>
      </c>
      <c r="X13" s="2">
        <v>118998.10000000003</v>
      </c>
      <c r="Y13" s="2">
        <v>106780.1</v>
      </c>
      <c r="Z13" s="2">
        <v>110014.80000000002</v>
      </c>
      <c r="AA13" s="2">
        <v>45434.700000000012</v>
      </c>
    </row>
    <row r="14" spans="1:27" x14ac:dyDescent="0.25">
      <c r="A14" t="s">
        <v>15</v>
      </c>
      <c r="B14" s="2">
        <v>0</v>
      </c>
      <c r="C14" s="2">
        <v>0</v>
      </c>
      <c r="D14" s="2">
        <v>0</v>
      </c>
      <c r="E14" s="2">
        <v>0</v>
      </c>
      <c r="F14" s="2">
        <v>82097.81</v>
      </c>
      <c r="G14" s="2">
        <v>68470.16</v>
      </c>
      <c r="H14" s="2">
        <v>68757.38</v>
      </c>
      <c r="I14" s="2">
        <v>68885.33</v>
      </c>
      <c r="J14" s="2">
        <v>68866.77</v>
      </c>
      <c r="K14" s="2">
        <v>68713.289999999994</v>
      </c>
      <c r="L14" s="2">
        <v>68435.95</v>
      </c>
      <c r="M14" s="2">
        <v>113860.9</v>
      </c>
      <c r="N14" s="2">
        <v>112535.1</v>
      </c>
      <c r="O14" s="2">
        <v>111112.7</v>
      </c>
      <c r="P14" s="2">
        <v>109601.5</v>
      </c>
      <c r="Q14" s="2">
        <v>137308.29999999999</v>
      </c>
      <c r="R14" s="2">
        <v>135109.70000000001</v>
      </c>
      <c r="S14" s="2">
        <v>132842</v>
      </c>
      <c r="T14" s="2">
        <v>130510.6</v>
      </c>
      <c r="U14" s="2">
        <v>128120.6</v>
      </c>
      <c r="V14" s="2">
        <v>180431.7</v>
      </c>
      <c r="W14" s="2">
        <v>176947.3</v>
      </c>
      <c r="X14" s="2">
        <v>173417.3</v>
      </c>
      <c r="Y14" s="2">
        <v>169845.1</v>
      </c>
      <c r="Z14" s="2">
        <v>201250.4</v>
      </c>
      <c r="AA14" s="2">
        <v>196970.3</v>
      </c>
    </row>
    <row r="15" spans="1:27" x14ac:dyDescent="0.25">
      <c r="A15" s="3" t="s">
        <v>6</v>
      </c>
      <c r="B15" s="4">
        <f>SUM(B13:B14)</f>
        <v>0</v>
      </c>
      <c r="C15" s="4">
        <f t="shared" ref="C15:AA15" si="1">SUM(C13:C14)</f>
        <v>0</v>
      </c>
      <c r="D15" s="4">
        <f t="shared" si="1"/>
        <v>0</v>
      </c>
      <c r="E15" s="4">
        <f t="shared" si="1"/>
        <v>0</v>
      </c>
      <c r="F15" s="4">
        <f t="shared" si="1"/>
        <v>137314.6</v>
      </c>
      <c r="G15" s="4">
        <f t="shared" si="1"/>
        <v>64285.32</v>
      </c>
      <c r="H15" s="4">
        <f t="shared" si="1"/>
        <v>131907.1</v>
      </c>
      <c r="I15" s="4">
        <f t="shared" si="1"/>
        <v>166528.4</v>
      </c>
      <c r="J15" s="4">
        <f t="shared" si="1"/>
        <v>183203.3</v>
      </c>
      <c r="K15" s="4">
        <f t="shared" si="1"/>
        <v>190095.6</v>
      </c>
      <c r="L15" s="4">
        <f t="shared" si="1"/>
        <v>191635.1</v>
      </c>
      <c r="M15" s="4">
        <f t="shared" si="1"/>
        <v>236042.8</v>
      </c>
      <c r="N15" s="4">
        <f t="shared" si="1"/>
        <v>232163.8</v>
      </c>
      <c r="O15" s="4">
        <f t="shared" si="1"/>
        <v>235091</v>
      </c>
      <c r="P15" s="4">
        <f t="shared" si="1"/>
        <v>221420.9</v>
      </c>
      <c r="Q15" s="4">
        <f t="shared" si="1"/>
        <v>254479.1</v>
      </c>
      <c r="R15" s="4">
        <f t="shared" si="1"/>
        <v>252898.4</v>
      </c>
      <c r="S15" s="4">
        <f t="shared" si="1"/>
        <v>248683.3</v>
      </c>
      <c r="T15" s="4">
        <f t="shared" si="1"/>
        <v>243014</v>
      </c>
      <c r="U15" s="4">
        <f t="shared" si="1"/>
        <v>245243.8</v>
      </c>
      <c r="V15" s="4">
        <f t="shared" si="1"/>
        <v>283683</v>
      </c>
      <c r="W15" s="4">
        <f t="shared" si="1"/>
        <v>286100.59999999998</v>
      </c>
      <c r="X15" s="4">
        <f t="shared" si="1"/>
        <v>292415.40000000002</v>
      </c>
      <c r="Y15" s="4">
        <f t="shared" si="1"/>
        <v>276625.2</v>
      </c>
      <c r="Z15" s="4">
        <f t="shared" si="1"/>
        <v>311265.2</v>
      </c>
      <c r="AA15" s="4">
        <f t="shared" si="1"/>
        <v>242405</v>
      </c>
    </row>
    <row r="17" spans="1:27" x14ac:dyDescent="0.25">
      <c r="A17" t="s">
        <v>11</v>
      </c>
      <c r="B17" s="9">
        <f>NPV(6.56%,C9:AA9)+B9</f>
        <v>9720583.5217460357</v>
      </c>
    </row>
    <row r="18" spans="1:27" x14ac:dyDescent="0.25">
      <c r="A18" t="s">
        <v>12</v>
      </c>
      <c r="B18" s="9">
        <f>NPV(6.56%,C15:AA15)+B15</f>
        <v>1922136.7262846243</v>
      </c>
    </row>
    <row r="19" spans="1:27" x14ac:dyDescent="0.25">
      <c r="A19" t="s">
        <v>13</v>
      </c>
      <c r="B19" s="9">
        <f>SUM(B17:B18)</f>
        <v>11642720.248030661</v>
      </c>
    </row>
    <row r="20" spans="1:27" ht="18" customHeight="1" x14ac:dyDescent="0.3"/>
    <row r="21" spans="1:27" ht="15.6" customHeight="1" x14ac:dyDescent="0.3">
      <c r="A21" t="s">
        <v>31</v>
      </c>
    </row>
    <row r="24" spans="1:27" ht="14.45" x14ac:dyDescent="0.3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ht="14.45" x14ac:dyDescent="0.3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ht="14.45" x14ac:dyDescent="0.3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14.45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14.45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14.45" x14ac:dyDescent="0.3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</sheetData>
  <pageMargins left="0.7" right="0.7" top="0.75" bottom="0.75" header="0.3" footer="0.3"/>
  <pageSetup paperSize="17"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9"/>
  <sheetViews>
    <sheetView topLeftCell="C1" workbookViewId="0">
      <selection activeCell="A7" sqref="A7"/>
    </sheetView>
  </sheetViews>
  <sheetFormatPr defaultRowHeight="15" x14ac:dyDescent="0.25"/>
  <cols>
    <col min="1" max="1" width="34.7109375" customWidth="1"/>
    <col min="2" max="2" width="12.42578125" customWidth="1"/>
  </cols>
  <sheetData>
    <row r="2" spans="1:2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5">
      <c r="A3" s="3" t="s">
        <v>9</v>
      </c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18</v>
      </c>
      <c r="B4" s="2">
        <v>465585.005</v>
      </c>
      <c r="C4" s="2">
        <v>478462.98300000001</v>
      </c>
      <c r="D4" s="2">
        <v>427405.89</v>
      </c>
      <c r="E4" s="2">
        <v>324388.53899999999</v>
      </c>
      <c r="F4" s="2">
        <v>332916.90000000002</v>
      </c>
      <c r="G4" s="2">
        <v>293934.837</v>
      </c>
      <c r="H4" s="2">
        <v>297627.39</v>
      </c>
      <c r="I4" s="2">
        <v>306947.49400000001</v>
      </c>
      <c r="J4" s="2">
        <v>317612.30499999999</v>
      </c>
      <c r="K4" s="2">
        <v>314454.23</v>
      </c>
      <c r="L4" s="2">
        <v>319166.22000000003</v>
      </c>
      <c r="M4" s="2">
        <v>321965.62400000001</v>
      </c>
      <c r="N4" s="2">
        <v>325755.21100000001</v>
      </c>
      <c r="O4" s="2">
        <v>330611.34100000001</v>
      </c>
      <c r="P4" s="2">
        <v>321299.31299999997</v>
      </c>
      <c r="Q4" s="2">
        <v>327016.36000000004</v>
      </c>
      <c r="R4" s="2">
        <v>330439.80700000003</v>
      </c>
      <c r="S4" s="2">
        <v>336987.87100000004</v>
      </c>
      <c r="T4" s="2">
        <v>341431.70299999998</v>
      </c>
      <c r="U4" s="2">
        <v>348438.79100000003</v>
      </c>
      <c r="V4" s="2">
        <v>355891.29700000002</v>
      </c>
      <c r="W4" s="2">
        <v>364988.97399999999</v>
      </c>
      <c r="X4" s="2">
        <v>370581.38700000005</v>
      </c>
      <c r="Y4" s="2">
        <v>377903.79</v>
      </c>
      <c r="Z4" s="2">
        <v>385269.022</v>
      </c>
      <c r="AA4" s="2">
        <v>393530.31299999997</v>
      </c>
    </row>
    <row r="5" spans="1:27" x14ac:dyDescent="0.25">
      <c r="A5" t="s">
        <v>0</v>
      </c>
      <c r="B5" s="2">
        <v>119579.4</v>
      </c>
      <c r="C5" s="2">
        <v>130682</v>
      </c>
      <c r="D5" s="2">
        <v>140587.9</v>
      </c>
      <c r="E5" s="2">
        <v>150759.6</v>
      </c>
      <c r="F5" s="2">
        <v>150804</v>
      </c>
      <c r="G5" s="2">
        <v>155202.6</v>
      </c>
      <c r="H5" s="2">
        <v>154930.79999999999</v>
      </c>
      <c r="I5" s="2">
        <v>154988.20000000001</v>
      </c>
      <c r="J5" s="2">
        <v>130375.5</v>
      </c>
      <c r="K5" s="2">
        <v>130763.4</v>
      </c>
      <c r="L5" s="2">
        <v>130496.2</v>
      </c>
      <c r="M5" s="2">
        <v>130558.39999999999</v>
      </c>
      <c r="N5" s="2">
        <v>130621.8</v>
      </c>
      <c r="O5" s="2">
        <v>131014.6</v>
      </c>
      <c r="P5" s="2">
        <v>130752.4</v>
      </c>
      <c r="Q5" s="2">
        <v>130819.7</v>
      </c>
      <c r="R5" s="2">
        <v>130888.4</v>
      </c>
      <c r="S5" s="2">
        <v>131286.5</v>
      </c>
      <c r="T5" s="2">
        <v>131029.8</v>
      </c>
      <c r="U5" s="2">
        <v>131102.6</v>
      </c>
      <c r="V5" s="2">
        <v>131176.9</v>
      </c>
      <c r="W5" s="2">
        <v>131580.79999999999</v>
      </c>
      <c r="X5" s="2">
        <v>131330</v>
      </c>
      <c r="Y5" s="2">
        <v>131408.9</v>
      </c>
      <c r="Z5" s="2">
        <v>131489.29999999999</v>
      </c>
      <c r="AA5" s="2">
        <v>131899.4</v>
      </c>
    </row>
    <row r="6" spans="1:27" ht="30" x14ac:dyDescent="0.25">
      <c r="A6" s="1" t="s">
        <v>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</row>
    <row r="7" spans="1:27" x14ac:dyDescent="0.25">
      <c r="A7" t="s">
        <v>28</v>
      </c>
      <c r="B7" s="2">
        <v>0</v>
      </c>
      <c r="C7" s="2">
        <v>0</v>
      </c>
      <c r="D7" s="2">
        <v>45999.65</v>
      </c>
      <c r="E7" s="2">
        <v>82709.88</v>
      </c>
      <c r="F7" s="2">
        <v>84682.13</v>
      </c>
      <c r="G7" s="2">
        <v>65455.83</v>
      </c>
      <c r="H7" s="2">
        <v>68249.899999999994</v>
      </c>
      <c r="I7" s="2">
        <v>71754.91</v>
      </c>
      <c r="J7" s="2">
        <v>75988.240000000005</v>
      </c>
      <c r="K7" s="2">
        <v>82552.899999999994</v>
      </c>
      <c r="L7" s="2">
        <v>86071.73</v>
      </c>
      <c r="M7" s="2">
        <v>86386.09</v>
      </c>
      <c r="N7" s="2">
        <v>86974.31</v>
      </c>
      <c r="O7" s="2">
        <v>85827.24</v>
      </c>
      <c r="P7" s="2">
        <v>96529.3</v>
      </c>
      <c r="Q7" s="2">
        <v>98868.28</v>
      </c>
      <c r="R7" s="2">
        <v>98345.75</v>
      </c>
      <c r="S7" s="2">
        <v>96146.01</v>
      </c>
      <c r="T7" s="2">
        <v>101566.39999999999</v>
      </c>
      <c r="U7" s="2">
        <v>104564.6</v>
      </c>
      <c r="V7" s="2">
        <v>109391.2</v>
      </c>
      <c r="W7" s="2">
        <v>110001.3</v>
      </c>
      <c r="X7" s="2">
        <v>114555.7</v>
      </c>
      <c r="Y7" s="2">
        <v>116781.1</v>
      </c>
      <c r="Z7" s="2">
        <v>119097</v>
      </c>
      <c r="AA7" s="2">
        <v>119969.3</v>
      </c>
    </row>
    <row r="8" spans="1:27" x14ac:dyDescent="0.25">
      <c r="A8" s="3" t="s">
        <v>5</v>
      </c>
      <c r="B8" s="4">
        <f>SUM(B4:B7)</f>
        <v>585164.40500000003</v>
      </c>
      <c r="C8" s="4">
        <f t="shared" ref="C8:AA8" si="0">SUM(C4:C7)</f>
        <v>609144.98300000001</v>
      </c>
      <c r="D8" s="4">
        <f t="shared" si="0"/>
        <v>613993.44000000006</v>
      </c>
      <c r="E8" s="4">
        <f t="shared" si="0"/>
        <v>557858.01899999997</v>
      </c>
      <c r="F8" s="4">
        <f t="shared" si="0"/>
        <v>568403.03</v>
      </c>
      <c r="G8" s="4">
        <f t="shared" si="0"/>
        <v>514593.26700000005</v>
      </c>
      <c r="H8" s="4">
        <f t="shared" si="0"/>
        <v>520808.08999999997</v>
      </c>
      <c r="I8" s="4">
        <f t="shared" si="0"/>
        <v>533690.60400000005</v>
      </c>
      <c r="J8" s="4">
        <f t="shared" si="0"/>
        <v>523976.04499999998</v>
      </c>
      <c r="K8" s="4">
        <f t="shared" si="0"/>
        <v>527770.53</v>
      </c>
      <c r="L8" s="4">
        <f t="shared" si="0"/>
        <v>535734.15</v>
      </c>
      <c r="M8" s="4">
        <f t="shared" si="0"/>
        <v>538910.11399999994</v>
      </c>
      <c r="N8" s="4">
        <f t="shared" si="0"/>
        <v>543351.321</v>
      </c>
      <c r="O8" s="4">
        <f t="shared" si="0"/>
        <v>547453.18099999998</v>
      </c>
      <c r="P8" s="4">
        <f t="shared" si="0"/>
        <v>548581.01300000004</v>
      </c>
      <c r="Q8" s="4">
        <f t="shared" si="0"/>
        <v>556704.34000000008</v>
      </c>
      <c r="R8" s="4">
        <f t="shared" si="0"/>
        <v>559673.95700000005</v>
      </c>
      <c r="S8" s="4">
        <f t="shared" si="0"/>
        <v>564420.38100000005</v>
      </c>
      <c r="T8" s="4">
        <f t="shared" si="0"/>
        <v>574027.90299999993</v>
      </c>
      <c r="U8" s="4">
        <f t="shared" si="0"/>
        <v>584105.99100000004</v>
      </c>
      <c r="V8" s="4">
        <f t="shared" si="0"/>
        <v>596459.397</v>
      </c>
      <c r="W8" s="4">
        <f t="shared" si="0"/>
        <v>606571.07400000002</v>
      </c>
      <c r="X8" s="4">
        <f t="shared" si="0"/>
        <v>616467.08700000006</v>
      </c>
      <c r="Y8" s="4">
        <f t="shared" si="0"/>
        <v>626093.78999999992</v>
      </c>
      <c r="Z8" s="4">
        <f t="shared" si="0"/>
        <v>635855.32199999993</v>
      </c>
      <c r="AA8" s="4">
        <f t="shared" si="0"/>
        <v>645399.01300000004</v>
      </c>
    </row>
    <row r="11" spans="1:27" x14ac:dyDescent="0.25">
      <c r="A11" s="3" t="s">
        <v>2</v>
      </c>
    </row>
    <row r="12" spans="1:27" x14ac:dyDescent="0.25">
      <c r="A12" t="s">
        <v>3</v>
      </c>
      <c r="B12" s="2">
        <v>0</v>
      </c>
      <c r="C12" s="2">
        <v>0</v>
      </c>
      <c r="D12" s="2">
        <v>22033.24</v>
      </c>
      <c r="E12" s="2">
        <v>155702.70000000001</v>
      </c>
      <c r="F12" s="2">
        <v>160477.29999999999</v>
      </c>
      <c r="G12" s="2">
        <v>151105.29999999999</v>
      </c>
      <c r="H12" s="2">
        <v>155947.6</v>
      </c>
      <c r="I12" s="2">
        <v>146513.5</v>
      </c>
      <c r="J12" s="2">
        <v>143823.9</v>
      </c>
      <c r="K12" s="2">
        <v>141413.1</v>
      </c>
      <c r="L12" s="2">
        <v>139011.20000000001</v>
      </c>
      <c r="M12" s="2">
        <v>146145.29999999999</v>
      </c>
      <c r="N12" s="2">
        <v>135822.79999999999</v>
      </c>
      <c r="O12" s="2">
        <v>147260.79999999999</v>
      </c>
      <c r="P12" s="2">
        <v>146987.70000000001</v>
      </c>
      <c r="Q12" s="2">
        <v>145737.60000000001</v>
      </c>
      <c r="R12" s="2">
        <v>153641.1</v>
      </c>
      <c r="S12" s="2">
        <v>142802.1</v>
      </c>
      <c r="T12" s="2">
        <v>141184.9</v>
      </c>
      <c r="U12" s="2">
        <v>139470.6</v>
      </c>
      <c r="V12" s="2">
        <v>137673.4</v>
      </c>
      <c r="W12" s="2">
        <v>146337.4</v>
      </c>
      <c r="X12" s="2">
        <v>133854.6</v>
      </c>
      <c r="Y12" s="2">
        <v>131858.29999999999</v>
      </c>
      <c r="Z12" s="2">
        <v>129802.4</v>
      </c>
      <c r="AA12" s="2">
        <v>127697.7</v>
      </c>
    </row>
    <row r="13" spans="1:27" x14ac:dyDescent="0.25">
      <c r="A13" s="3" t="s">
        <v>6</v>
      </c>
      <c r="B13" s="4">
        <v>0</v>
      </c>
      <c r="C13" s="4">
        <v>0</v>
      </c>
      <c r="D13" s="4">
        <v>22033.24</v>
      </c>
      <c r="E13" s="4">
        <v>155702.70000000001</v>
      </c>
      <c r="F13" s="4">
        <v>160477.29999999999</v>
      </c>
      <c r="G13" s="4">
        <v>151105.29999999999</v>
      </c>
      <c r="H13" s="4">
        <v>155947.6</v>
      </c>
      <c r="I13" s="4">
        <v>146513.5</v>
      </c>
      <c r="J13" s="4">
        <v>143823.9</v>
      </c>
      <c r="K13" s="4">
        <v>141413.1</v>
      </c>
      <c r="L13" s="4">
        <v>139011.20000000001</v>
      </c>
      <c r="M13" s="4">
        <v>146145.29999999999</v>
      </c>
      <c r="N13" s="4">
        <v>135822.79999999999</v>
      </c>
      <c r="O13" s="4">
        <v>147260.79999999999</v>
      </c>
      <c r="P13" s="4">
        <v>146987.70000000001</v>
      </c>
      <c r="Q13" s="4">
        <v>145737.60000000001</v>
      </c>
      <c r="R13" s="4">
        <v>153641.1</v>
      </c>
      <c r="S13" s="4">
        <v>142802.1</v>
      </c>
      <c r="T13" s="4">
        <v>141184.9</v>
      </c>
      <c r="U13" s="4">
        <v>139470.6</v>
      </c>
      <c r="V13" s="4">
        <v>137673.4</v>
      </c>
      <c r="W13" s="4">
        <v>146337.4</v>
      </c>
      <c r="X13" s="4">
        <v>133854.6</v>
      </c>
      <c r="Y13" s="4">
        <v>131858.29999999999</v>
      </c>
      <c r="Z13" s="4">
        <v>129802.4</v>
      </c>
      <c r="AA13" s="4">
        <v>127697.7</v>
      </c>
    </row>
    <row r="15" spans="1:27" x14ac:dyDescent="0.25">
      <c r="A15" t="s">
        <v>11</v>
      </c>
      <c r="B15" s="9">
        <f>NPV(6.56%,C8:AA8)+B8</f>
        <v>7416325.7621387774</v>
      </c>
    </row>
    <row r="16" spans="1:27" x14ac:dyDescent="0.25">
      <c r="A16" t="s">
        <v>12</v>
      </c>
      <c r="B16" s="9">
        <f>NPV(6.56%,C13:AA13)+B13</f>
        <v>1525928.494146225</v>
      </c>
    </row>
    <row r="17" spans="1:2" x14ac:dyDescent="0.25">
      <c r="A17" t="s">
        <v>13</v>
      </c>
      <c r="B17" s="9">
        <f>SUM(B15:B16)</f>
        <v>8942254.2562850025</v>
      </c>
    </row>
    <row r="19" spans="1:2" ht="14.45" x14ac:dyDescent="0.3">
      <c r="A19" t="s">
        <v>27</v>
      </c>
    </row>
  </sheetData>
  <pageMargins left="0.7" right="0.7" top="0.75" bottom="0.75" header="0.3" footer="0.3"/>
  <pageSetup paperSize="17" scale="7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19"/>
  <sheetViews>
    <sheetView workbookViewId="0">
      <selection activeCell="A7" sqref="A7"/>
    </sheetView>
  </sheetViews>
  <sheetFormatPr defaultRowHeight="15" x14ac:dyDescent="0.25"/>
  <cols>
    <col min="1" max="1" width="36.7109375" customWidth="1"/>
    <col min="2" max="2" width="15.140625" customWidth="1"/>
    <col min="3" max="21" width="11.5703125" bestFit="1" customWidth="1"/>
    <col min="22" max="27" width="13.28515625" bestFit="1" customWidth="1"/>
  </cols>
  <sheetData>
    <row r="2" spans="1:2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5">
      <c r="A3" s="3" t="s">
        <v>10</v>
      </c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18</v>
      </c>
      <c r="B4" s="2">
        <v>465585.005</v>
      </c>
      <c r="C4" s="2">
        <v>478462.98300000001</v>
      </c>
      <c r="D4" s="2">
        <v>414027.84499999997</v>
      </c>
      <c r="E4" s="2">
        <v>297407.57699999999</v>
      </c>
      <c r="F4" s="2">
        <v>300265.59900000005</v>
      </c>
      <c r="G4" s="2">
        <v>277454.25699999998</v>
      </c>
      <c r="H4" s="2">
        <v>282132.35599999997</v>
      </c>
      <c r="I4" s="2">
        <v>292899.79199999996</v>
      </c>
      <c r="J4" s="2">
        <v>292124.44900000002</v>
      </c>
      <c r="K4" s="2">
        <v>292739.55900000001</v>
      </c>
      <c r="L4" s="2">
        <v>294990.63799999998</v>
      </c>
      <c r="M4" s="2">
        <v>299152.98</v>
      </c>
      <c r="N4" s="2">
        <v>304474.17600000004</v>
      </c>
      <c r="O4" s="2">
        <v>310603.071</v>
      </c>
      <c r="P4" s="2">
        <v>301364.51</v>
      </c>
      <c r="Q4" s="2">
        <v>303768.72200000001</v>
      </c>
      <c r="R4" s="2">
        <v>306094.22899999999</v>
      </c>
      <c r="S4" s="2">
        <v>313755.84300000005</v>
      </c>
      <c r="T4" s="2">
        <v>315340.67099999997</v>
      </c>
      <c r="U4" s="2">
        <v>324970.94900000002</v>
      </c>
      <c r="V4" s="2">
        <v>330971.728</v>
      </c>
      <c r="W4" s="2">
        <v>331122.75599999999</v>
      </c>
      <c r="X4" s="2">
        <v>339694.92200000002</v>
      </c>
      <c r="Y4" s="2">
        <v>350749.67800000001</v>
      </c>
      <c r="Z4" s="2">
        <v>356085.93599999999</v>
      </c>
      <c r="AA4" s="2">
        <v>364498.18300000002</v>
      </c>
    </row>
    <row r="5" spans="1:27" x14ac:dyDescent="0.25">
      <c r="A5" t="s">
        <v>0</v>
      </c>
      <c r="B5" s="2">
        <v>119579.4</v>
      </c>
      <c r="C5" s="2">
        <v>130682</v>
      </c>
      <c r="D5" s="2">
        <v>146118.93</v>
      </c>
      <c r="E5" s="2">
        <v>173105.56</v>
      </c>
      <c r="F5" s="2">
        <v>173374.02</v>
      </c>
      <c r="G5" s="2">
        <v>177999.6</v>
      </c>
      <c r="H5" s="2">
        <v>177957.78</v>
      </c>
      <c r="I5" s="2">
        <v>178246.12</v>
      </c>
      <c r="J5" s="2">
        <v>153867.51999999999</v>
      </c>
      <c r="K5" s="2">
        <v>154492.43</v>
      </c>
      <c r="L5" s="2">
        <v>154463.15999999997</v>
      </c>
      <c r="M5" s="2">
        <v>154766.40000000002</v>
      </c>
      <c r="N5" s="2">
        <v>155073.81</v>
      </c>
      <c r="O5" s="2">
        <v>155712.54999999999</v>
      </c>
      <c r="P5" s="2">
        <v>155698.5</v>
      </c>
      <c r="Q5" s="2">
        <v>156016.80000000002</v>
      </c>
      <c r="R5" s="2">
        <v>156339.4</v>
      </c>
      <c r="S5" s="2">
        <v>156993.60000000001</v>
      </c>
      <c r="T5" s="2">
        <v>156994.79999999999</v>
      </c>
      <c r="U5" s="2">
        <v>157328.59999999998</v>
      </c>
      <c r="V5" s="2">
        <v>157667.00000000003</v>
      </c>
      <c r="W5" s="2">
        <v>158337.90000000002</v>
      </c>
      <c r="X5" s="2">
        <v>158356.00000000003</v>
      </c>
      <c r="Y5" s="2">
        <v>158706.79999999999</v>
      </c>
      <c r="Z5" s="2">
        <v>159061.30000000002</v>
      </c>
      <c r="AA5" s="2">
        <v>159749.40000000002</v>
      </c>
    </row>
    <row r="6" spans="1:27" x14ac:dyDescent="0.25">
      <c r="A6" s="7" t="s">
        <v>7</v>
      </c>
      <c r="B6" s="2">
        <v>0</v>
      </c>
      <c r="C6" s="2">
        <v>0</v>
      </c>
      <c r="D6" s="2">
        <v>15955.07</v>
      </c>
      <c r="E6" s="2">
        <v>65988.240000000005</v>
      </c>
      <c r="F6" s="2">
        <v>70829.88</v>
      </c>
      <c r="G6" s="2">
        <v>76639.399999999994</v>
      </c>
      <c r="H6" s="2">
        <v>81297.72</v>
      </c>
      <c r="I6" s="2">
        <v>86975.18</v>
      </c>
      <c r="J6" s="2">
        <v>89650.38</v>
      </c>
      <c r="K6" s="2">
        <v>91709.57</v>
      </c>
      <c r="L6" s="2">
        <v>93300.24</v>
      </c>
      <c r="M6" s="2">
        <v>95177.8</v>
      </c>
      <c r="N6" s="2">
        <v>97093.59</v>
      </c>
      <c r="O6" s="2">
        <v>99318.95</v>
      </c>
      <c r="P6" s="2">
        <v>101040.7</v>
      </c>
      <c r="Q6" s="2">
        <v>103073.9</v>
      </c>
      <c r="R6" s="2">
        <v>105148.1</v>
      </c>
      <c r="S6" s="2">
        <v>107557.1</v>
      </c>
      <c r="T6" s="2">
        <v>109421.3</v>
      </c>
      <c r="U6" s="2">
        <v>111622.2</v>
      </c>
      <c r="V6" s="2">
        <v>113866.9</v>
      </c>
      <c r="W6" s="2">
        <v>116475.5</v>
      </c>
      <c r="X6" s="2">
        <v>118492.4</v>
      </c>
      <c r="Y6" s="2">
        <v>120875</v>
      </c>
      <c r="Z6" s="2">
        <v>123306.1</v>
      </c>
      <c r="AA6" s="2">
        <v>126129.3</v>
      </c>
    </row>
    <row r="7" spans="1:27" x14ac:dyDescent="0.25">
      <c r="A7" t="s">
        <v>28</v>
      </c>
      <c r="B7" s="2">
        <v>0</v>
      </c>
      <c r="C7" s="2">
        <v>0</v>
      </c>
      <c r="D7" s="2">
        <v>57929.85</v>
      </c>
      <c r="E7" s="2">
        <v>112914.9</v>
      </c>
      <c r="F7" s="2">
        <v>119022.2</v>
      </c>
      <c r="G7" s="2">
        <v>87160.82</v>
      </c>
      <c r="H7" s="2">
        <v>89871.9</v>
      </c>
      <c r="I7" s="2">
        <v>87293.88</v>
      </c>
      <c r="J7" s="2">
        <v>93321.13</v>
      </c>
      <c r="K7" s="2">
        <v>96032.99</v>
      </c>
      <c r="L7" s="2">
        <v>102256.7</v>
      </c>
      <c r="M7" s="2">
        <v>101050.8</v>
      </c>
      <c r="N7" s="2">
        <v>100156.7</v>
      </c>
      <c r="O7" s="2">
        <v>97750.92</v>
      </c>
      <c r="P7" s="2">
        <v>108211.3</v>
      </c>
      <c r="Q7" s="2">
        <v>113162.4</v>
      </c>
      <c r="R7" s="2">
        <v>114614.7</v>
      </c>
      <c r="S7" s="2">
        <v>110489.3</v>
      </c>
      <c r="T7" s="2">
        <v>117611</v>
      </c>
      <c r="U7" s="2">
        <v>118734.39999999999</v>
      </c>
      <c r="V7" s="2">
        <v>124901.9</v>
      </c>
      <c r="W7" s="2">
        <v>131856.6</v>
      </c>
      <c r="X7" s="2">
        <v>133703.1</v>
      </c>
      <c r="Y7" s="2">
        <v>132965.9</v>
      </c>
      <c r="Z7" s="2">
        <v>136860.4</v>
      </c>
      <c r="AA7" s="2">
        <v>137286.5</v>
      </c>
    </row>
    <row r="8" spans="1:27" x14ac:dyDescent="0.25">
      <c r="A8" s="3" t="s">
        <v>5</v>
      </c>
      <c r="B8" s="4">
        <f>SUM(B4:B7)</f>
        <v>585164.40500000003</v>
      </c>
      <c r="C8" s="4">
        <f t="shared" ref="C8:AA8" si="0">SUM(C4:C7)</f>
        <v>609144.98300000001</v>
      </c>
      <c r="D8" s="4">
        <f t="shared" si="0"/>
        <v>634031.69499999983</v>
      </c>
      <c r="E8" s="4">
        <f t="shared" si="0"/>
        <v>649416.277</v>
      </c>
      <c r="F8" s="4">
        <f t="shared" si="0"/>
        <v>663491.69900000002</v>
      </c>
      <c r="G8" s="4">
        <f t="shared" si="0"/>
        <v>619254.07700000005</v>
      </c>
      <c r="H8" s="4">
        <f t="shared" si="0"/>
        <v>631259.75599999994</v>
      </c>
      <c r="I8" s="4">
        <f t="shared" si="0"/>
        <v>645414.97199999995</v>
      </c>
      <c r="J8" s="4">
        <f t="shared" si="0"/>
        <v>628963.47900000005</v>
      </c>
      <c r="K8" s="4">
        <f t="shared" si="0"/>
        <v>634974.549</v>
      </c>
      <c r="L8" s="4">
        <f t="shared" si="0"/>
        <v>645010.7379999999</v>
      </c>
      <c r="M8" s="4">
        <f t="shared" si="0"/>
        <v>650147.9800000001</v>
      </c>
      <c r="N8" s="4">
        <f t="shared" si="0"/>
        <v>656798.27599999995</v>
      </c>
      <c r="O8" s="4">
        <f t="shared" si="0"/>
        <v>663385.49100000004</v>
      </c>
      <c r="P8" s="4">
        <f t="shared" si="0"/>
        <v>666315.01</v>
      </c>
      <c r="Q8" s="4">
        <f t="shared" si="0"/>
        <v>676021.82200000004</v>
      </c>
      <c r="R8" s="4">
        <f t="shared" si="0"/>
        <v>682196.42899999989</v>
      </c>
      <c r="S8" s="4">
        <f t="shared" si="0"/>
        <v>688795.84300000011</v>
      </c>
      <c r="T8" s="4">
        <f t="shared" si="0"/>
        <v>699367.77099999995</v>
      </c>
      <c r="U8" s="4">
        <f t="shared" si="0"/>
        <v>712656.14899999998</v>
      </c>
      <c r="V8" s="4">
        <f t="shared" si="0"/>
        <v>727407.52800000005</v>
      </c>
      <c r="W8" s="4">
        <f t="shared" si="0"/>
        <v>737792.75599999994</v>
      </c>
      <c r="X8" s="4">
        <f t="shared" si="0"/>
        <v>750246.42200000002</v>
      </c>
      <c r="Y8" s="4">
        <f t="shared" si="0"/>
        <v>763297.37800000003</v>
      </c>
      <c r="Z8" s="4">
        <f t="shared" si="0"/>
        <v>775313.73600000003</v>
      </c>
      <c r="AA8" s="4">
        <f t="shared" si="0"/>
        <v>787663.38300000003</v>
      </c>
    </row>
    <row r="10" spans="1:27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x14ac:dyDescent="0.25">
      <c r="A11" s="3" t="s">
        <v>2</v>
      </c>
    </row>
    <row r="12" spans="1:27" x14ac:dyDescent="0.25">
      <c r="A12" s="7" t="s">
        <v>7</v>
      </c>
      <c r="B12" s="2">
        <v>0</v>
      </c>
      <c r="C12" s="2">
        <v>0</v>
      </c>
      <c r="D12" s="2">
        <v>8117.6270000000004</v>
      </c>
      <c r="E12" s="2">
        <v>56905.61</v>
      </c>
      <c r="F12" s="2">
        <v>57449.86</v>
      </c>
      <c r="G12" s="2">
        <v>57844.99</v>
      </c>
      <c r="H12" s="2">
        <v>58102.720000000001</v>
      </c>
      <c r="I12" s="2">
        <v>58234.15</v>
      </c>
      <c r="J12" s="2">
        <v>58249.43</v>
      </c>
      <c r="K12" s="2">
        <v>58157.75</v>
      </c>
      <c r="L12" s="2">
        <v>57967.75</v>
      </c>
      <c r="M12" s="2">
        <v>57687.29</v>
      </c>
      <c r="N12" s="2">
        <v>57323.64</v>
      </c>
      <c r="O12" s="2">
        <v>56883.31</v>
      </c>
      <c r="P12" s="2">
        <v>56372.52</v>
      </c>
      <c r="Q12" s="2">
        <v>55796.83</v>
      </c>
      <c r="R12" s="2">
        <v>55161.66</v>
      </c>
      <c r="S12" s="2">
        <v>54471.37</v>
      </c>
      <c r="T12" s="2">
        <v>53730.81</v>
      </c>
      <c r="U12" s="2">
        <v>52943.82</v>
      </c>
      <c r="V12" s="2">
        <v>52113.97</v>
      </c>
      <c r="W12" s="2">
        <v>51244.92</v>
      </c>
      <c r="X12" s="2">
        <v>50339.67</v>
      </c>
      <c r="Y12" s="2">
        <v>49401.11</v>
      </c>
      <c r="Z12" s="2">
        <v>48432.160000000003</v>
      </c>
      <c r="AA12" s="2">
        <v>47434.78</v>
      </c>
    </row>
    <row r="13" spans="1:27" x14ac:dyDescent="0.25">
      <c r="A13" s="3" t="s">
        <v>6</v>
      </c>
      <c r="B13" s="4">
        <v>0</v>
      </c>
      <c r="C13" s="4">
        <v>0</v>
      </c>
      <c r="D13" s="4">
        <v>8117.6270000000004</v>
      </c>
      <c r="E13" s="4">
        <v>56905.61</v>
      </c>
      <c r="F13" s="4">
        <v>57449.86</v>
      </c>
      <c r="G13" s="4">
        <v>57844.99</v>
      </c>
      <c r="H13" s="4">
        <v>58102.720000000001</v>
      </c>
      <c r="I13" s="4">
        <v>58234.15</v>
      </c>
      <c r="J13" s="4">
        <v>58249.43</v>
      </c>
      <c r="K13" s="4">
        <v>58157.75</v>
      </c>
      <c r="L13" s="4">
        <v>57967.75</v>
      </c>
      <c r="M13" s="4">
        <v>57687.29</v>
      </c>
      <c r="N13" s="4">
        <v>57323.64</v>
      </c>
      <c r="O13" s="4">
        <v>56883.31</v>
      </c>
      <c r="P13" s="4">
        <v>56372.52</v>
      </c>
      <c r="Q13" s="4">
        <v>55796.83</v>
      </c>
      <c r="R13" s="4">
        <v>55161.66</v>
      </c>
      <c r="S13" s="4">
        <v>54471.37</v>
      </c>
      <c r="T13" s="4">
        <v>53730.81</v>
      </c>
      <c r="U13" s="4">
        <v>52943.82</v>
      </c>
      <c r="V13" s="4">
        <v>52113.97</v>
      </c>
      <c r="W13" s="4">
        <v>51244.92</v>
      </c>
      <c r="X13" s="4">
        <v>50339.67</v>
      </c>
      <c r="Y13" s="4">
        <v>49401.11</v>
      </c>
      <c r="Z13" s="4">
        <v>48432.160000000003</v>
      </c>
      <c r="AA13" s="4">
        <v>47434.78</v>
      </c>
    </row>
    <row r="15" spans="1:27" x14ac:dyDescent="0.25">
      <c r="A15" t="s">
        <v>11</v>
      </c>
      <c r="B15" s="9">
        <f>NPV(6.56%,C8:AA8)+B8</f>
        <v>8602057.9939759523</v>
      </c>
    </row>
    <row r="16" spans="1:27" x14ac:dyDescent="0.25">
      <c r="A16" t="s">
        <v>12</v>
      </c>
      <c r="B16" s="9">
        <f>NPV(6.56%,C13:AA13)+B13</f>
        <v>585072.26577353757</v>
      </c>
    </row>
    <row r="17" spans="1:2" x14ac:dyDescent="0.25">
      <c r="A17" t="s">
        <v>13</v>
      </c>
      <c r="B17" s="9">
        <f>SUM(B15:B16)</f>
        <v>9187130.2597494908</v>
      </c>
    </row>
    <row r="19" spans="1:2" x14ac:dyDescent="0.3">
      <c r="A19" t="s">
        <v>29</v>
      </c>
    </row>
  </sheetData>
  <pageMargins left="0.7" right="0.7" top="0.75" bottom="0.75" header="0.3" footer="0.3"/>
  <pageSetup paperSize="17" scale="5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1"/>
  <sheetViews>
    <sheetView topLeftCell="A7" workbookViewId="0">
      <selection activeCell="A21" sqref="A21"/>
    </sheetView>
  </sheetViews>
  <sheetFormatPr defaultRowHeight="15" x14ac:dyDescent="0.25"/>
  <cols>
    <col min="1" max="1" width="36.7109375" customWidth="1"/>
    <col min="2" max="2" width="12.5703125" customWidth="1"/>
    <col min="3" max="21" width="11.5703125" bestFit="1" customWidth="1"/>
    <col min="22" max="27" width="13.28515625" bestFit="1" customWidth="1"/>
  </cols>
  <sheetData>
    <row r="2" spans="1:2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5">
      <c r="A3" s="3" t="s">
        <v>16</v>
      </c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18</v>
      </c>
      <c r="B4" s="2">
        <v>465585.005</v>
      </c>
      <c r="C4" s="2">
        <v>478462.98300000001</v>
      </c>
      <c r="D4" s="2">
        <v>466287.71600000001</v>
      </c>
      <c r="E4" s="2">
        <v>463134.07799999998</v>
      </c>
      <c r="F4" s="2">
        <v>484285.35499999998</v>
      </c>
      <c r="G4" s="2">
        <v>427635.45</v>
      </c>
      <c r="H4" s="2">
        <v>437782.60699999996</v>
      </c>
      <c r="I4" s="2">
        <v>445314.478</v>
      </c>
      <c r="J4" s="2">
        <v>451844.96600000001</v>
      </c>
      <c r="K4" s="2">
        <v>460072.397</v>
      </c>
      <c r="L4" s="2">
        <v>468917.19400000002</v>
      </c>
      <c r="M4" s="2">
        <v>473059.90700000001</v>
      </c>
      <c r="N4" s="2">
        <v>480068.51700000005</v>
      </c>
      <c r="O4" s="2">
        <v>472708.87199999997</v>
      </c>
      <c r="P4" s="2">
        <v>490173.50099999999</v>
      </c>
      <c r="Q4" s="2">
        <v>520515.745</v>
      </c>
      <c r="R4" s="2">
        <v>515603.05599999998</v>
      </c>
      <c r="S4" s="2">
        <v>525186.42200000002</v>
      </c>
      <c r="T4" s="2">
        <v>533992.5959999999</v>
      </c>
      <c r="U4" s="2">
        <v>545105.46499999997</v>
      </c>
      <c r="V4" s="2">
        <v>595851.84700000007</v>
      </c>
      <c r="W4" s="2">
        <v>613417.67299999995</v>
      </c>
      <c r="X4" s="2">
        <v>628323.67099999997</v>
      </c>
      <c r="Y4" s="2">
        <v>641567.74300000002</v>
      </c>
      <c r="Z4" s="2">
        <v>653253.7067000001</v>
      </c>
      <c r="AA4" s="2">
        <v>659609.07000000007</v>
      </c>
    </row>
    <row r="5" spans="1:27" x14ac:dyDescent="0.25">
      <c r="A5" t="s">
        <v>0</v>
      </c>
      <c r="B5" s="2">
        <v>119579.4</v>
      </c>
      <c r="C5" s="2">
        <v>130682</v>
      </c>
      <c r="D5" s="2">
        <v>140587.9</v>
      </c>
      <c r="E5" s="2">
        <v>150759.6</v>
      </c>
      <c r="F5" s="2">
        <v>159599.19600000003</v>
      </c>
      <c r="G5" s="2">
        <v>164173.8584</v>
      </c>
      <c r="H5" s="2">
        <v>164081.21710000001</v>
      </c>
      <c r="I5" s="2">
        <v>164321.84909999999</v>
      </c>
      <c r="J5" s="2">
        <v>139896.3241</v>
      </c>
      <c r="K5" s="2">
        <v>140474.37300000002</v>
      </c>
      <c r="L5" s="2">
        <v>140401.31709999999</v>
      </c>
      <c r="M5" s="2">
        <v>140661.67819999999</v>
      </c>
      <c r="N5" s="2">
        <v>140927.33909999998</v>
      </c>
      <c r="O5" s="2">
        <v>141526.3714</v>
      </c>
      <c r="P5" s="2">
        <v>141474.40410000001</v>
      </c>
      <c r="Q5" s="2">
        <v>141755.8512</v>
      </c>
      <c r="R5" s="2">
        <v>142043.69820000001</v>
      </c>
      <c r="S5" s="2">
        <v>142664.0754</v>
      </c>
      <c r="T5" s="2">
        <v>142635.57799999998</v>
      </c>
      <c r="U5" s="2">
        <v>142940.611</v>
      </c>
      <c r="V5" s="2">
        <v>143251.144</v>
      </c>
      <c r="W5" s="2">
        <v>143897.24400000001</v>
      </c>
      <c r="X5" s="2">
        <v>143892.639</v>
      </c>
      <c r="Y5" s="2">
        <v>144222.701</v>
      </c>
      <c r="Z5" s="2">
        <v>144559.36300000001</v>
      </c>
      <c r="AA5" s="2">
        <v>145230.81899999999</v>
      </c>
    </row>
    <row r="6" spans="1:27" x14ac:dyDescent="0.25">
      <c r="A6" s="7" t="s">
        <v>14</v>
      </c>
      <c r="B6" s="2">
        <v>0</v>
      </c>
      <c r="C6" s="2">
        <v>0</v>
      </c>
      <c r="D6" s="2">
        <v>0</v>
      </c>
      <c r="E6" s="2">
        <v>0</v>
      </c>
      <c r="F6" s="2">
        <v>770.00400000000002</v>
      </c>
      <c r="G6" s="2">
        <v>788.04160000000002</v>
      </c>
      <c r="H6" s="2">
        <v>800.88289999999995</v>
      </c>
      <c r="I6" s="2">
        <v>816.65089999999998</v>
      </c>
      <c r="J6" s="2">
        <v>833.07590000000005</v>
      </c>
      <c r="K6" s="2">
        <v>853.327</v>
      </c>
      <c r="L6" s="2">
        <v>866.5829</v>
      </c>
      <c r="M6" s="2">
        <v>884.32180000000005</v>
      </c>
      <c r="N6" s="2">
        <v>902.06089999999995</v>
      </c>
      <c r="O6" s="2">
        <v>923.22860000000003</v>
      </c>
      <c r="P6" s="2">
        <v>938.19590000000005</v>
      </c>
      <c r="Q6" s="2">
        <v>957.24879999999996</v>
      </c>
      <c r="R6" s="2">
        <v>976.30179999999996</v>
      </c>
      <c r="S6" s="2">
        <v>999.72460000000001</v>
      </c>
      <c r="T6" s="2">
        <v>1015.722</v>
      </c>
      <c r="U6" s="2">
        <v>1036.0889999999999</v>
      </c>
      <c r="V6" s="2">
        <v>1056.4559999999999</v>
      </c>
      <c r="W6" s="2">
        <v>1082.1559999999999</v>
      </c>
      <c r="X6" s="2">
        <v>1099.1610000000001</v>
      </c>
      <c r="Y6" s="2">
        <v>1121.499</v>
      </c>
      <c r="Z6" s="2">
        <v>1143.837</v>
      </c>
      <c r="AA6" s="2">
        <v>1171.181</v>
      </c>
    </row>
    <row r="7" spans="1:27" x14ac:dyDescent="0.25">
      <c r="A7" t="s">
        <v>28</v>
      </c>
      <c r="B7" s="2">
        <v>0</v>
      </c>
      <c r="C7" s="2">
        <v>0</v>
      </c>
      <c r="D7" s="2">
        <v>35974.879999999997</v>
      </c>
      <c r="E7" s="2">
        <v>41563.21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</row>
    <row r="8" spans="1:27" x14ac:dyDescent="0.25">
      <c r="A8" t="s">
        <v>30</v>
      </c>
      <c r="B8" s="2">
        <v>0</v>
      </c>
      <c r="C8" s="2">
        <v>0</v>
      </c>
      <c r="D8" s="2">
        <v>4957.1989999999996</v>
      </c>
      <c r="E8" s="2">
        <v>3917.4929999999999</v>
      </c>
      <c r="F8" s="2">
        <v>3926.047</v>
      </c>
      <c r="G8" s="2">
        <v>15184.61</v>
      </c>
      <c r="H8" s="2">
        <v>18123.27</v>
      </c>
      <c r="I8" s="2">
        <v>19947.38</v>
      </c>
      <c r="J8" s="2">
        <v>20091.97</v>
      </c>
      <c r="K8" s="2">
        <v>22256.34</v>
      </c>
      <c r="L8" s="2">
        <v>21224.12</v>
      </c>
      <c r="M8" s="2">
        <v>22009.88</v>
      </c>
      <c r="N8" s="2">
        <v>23755.37</v>
      </c>
      <c r="O8" s="2">
        <v>3736.9920000000002</v>
      </c>
      <c r="P8" s="2">
        <v>133.13570000000001</v>
      </c>
      <c r="Q8" s="2">
        <v>35038.589999999997</v>
      </c>
      <c r="R8" s="2">
        <v>16783.32</v>
      </c>
      <c r="S8" s="2">
        <v>30408.51</v>
      </c>
      <c r="T8" s="2">
        <v>16389.14</v>
      </c>
      <c r="U8" s="2">
        <v>19341.32</v>
      </c>
      <c r="V8" s="2">
        <v>51327.68</v>
      </c>
      <c r="W8" s="2">
        <v>54051.48</v>
      </c>
      <c r="X8" s="2">
        <v>52644.86</v>
      </c>
      <c r="Y8" s="2">
        <v>52308.11</v>
      </c>
      <c r="Z8" s="2">
        <v>48297.56</v>
      </c>
      <c r="AA8" s="2">
        <v>41547.17</v>
      </c>
    </row>
    <row r="9" spans="1:27" x14ac:dyDescent="0.25">
      <c r="A9" s="3" t="s">
        <v>5</v>
      </c>
      <c r="B9" s="4">
        <f t="shared" ref="B9:AA9" si="0">SUM(B4:B7)-B8</f>
        <v>585164.40500000003</v>
      </c>
      <c r="C9" s="4">
        <f t="shared" si="0"/>
        <v>609144.98300000001</v>
      </c>
      <c r="D9" s="4">
        <f t="shared" si="0"/>
        <v>637893.29700000002</v>
      </c>
      <c r="E9" s="4">
        <f t="shared" si="0"/>
        <v>651539.3949999999</v>
      </c>
      <c r="F9" s="4">
        <f t="shared" si="0"/>
        <v>640728.50799999991</v>
      </c>
      <c r="G9" s="4">
        <f t="shared" si="0"/>
        <v>577412.74</v>
      </c>
      <c r="H9" s="4">
        <f t="shared" si="0"/>
        <v>584541.43699999992</v>
      </c>
      <c r="I9" s="4">
        <f t="shared" si="0"/>
        <v>590505.598</v>
      </c>
      <c r="J9" s="4">
        <f t="shared" si="0"/>
        <v>572482.39600000007</v>
      </c>
      <c r="K9" s="4">
        <f t="shared" si="0"/>
        <v>579143.7570000001</v>
      </c>
      <c r="L9" s="4">
        <f t="shared" si="0"/>
        <v>588960.97400000005</v>
      </c>
      <c r="M9" s="4">
        <f t="shared" si="0"/>
        <v>592596.027</v>
      </c>
      <c r="N9" s="4">
        <f t="shared" si="0"/>
        <v>598142.54700000002</v>
      </c>
      <c r="O9" s="4">
        <f t="shared" si="0"/>
        <v>611421.4800000001</v>
      </c>
      <c r="P9" s="4">
        <f t="shared" si="0"/>
        <v>632452.96530000004</v>
      </c>
      <c r="Q9" s="4">
        <f t="shared" si="0"/>
        <v>628190.255</v>
      </c>
      <c r="R9" s="4">
        <f t="shared" si="0"/>
        <v>641839.73600000003</v>
      </c>
      <c r="S9" s="4">
        <f t="shared" si="0"/>
        <v>638441.71199999994</v>
      </c>
      <c r="T9" s="4">
        <f t="shared" si="0"/>
        <v>661254.75599999982</v>
      </c>
      <c r="U9" s="4">
        <f t="shared" si="0"/>
        <v>669740.84500000009</v>
      </c>
      <c r="V9" s="4">
        <f t="shared" si="0"/>
        <v>688831.76699999999</v>
      </c>
      <c r="W9" s="4">
        <f t="shared" si="0"/>
        <v>704345.59299999988</v>
      </c>
      <c r="X9" s="4">
        <f t="shared" si="0"/>
        <v>720670.61099999992</v>
      </c>
      <c r="Y9" s="4">
        <f t="shared" si="0"/>
        <v>734603.83299999998</v>
      </c>
      <c r="Z9" s="4">
        <f t="shared" si="0"/>
        <v>750659.34670000011</v>
      </c>
      <c r="AA9" s="4">
        <f t="shared" si="0"/>
        <v>764463.9</v>
      </c>
    </row>
    <row r="11" spans="1:27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x14ac:dyDescent="0.25">
      <c r="A12" s="3" t="s">
        <v>2</v>
      </c>
    </row>
    <row r="13" spans="1:27" x14ac:dyDescent="0.25">
      <c r="A13" s="7" t="s">
        <v>14</v>
      </c>
      <c r="B13" s="2">
        <v>0</v>
      </c>
      <c r="C13" s="2">
        <v>0</v>
      </c>
      <c r="D13" s="2">
        <v>0</v>
      </c>
      <c r="E13" s="2">
        <v>0</v>
      </c>
      <c r="F13" s="2">
        <v>30837.959999999992</v>
      </c>
      <c r="G13" s="2">
        <v>-4073.2200000000012</v>
      </c>
      <c r="H13" s="2">
        <v>35685.660000000003</v>
      </c>
      <c r="I13" s="2">
        <v>56095.259999999995</v>
      </c>
      <c r="J13" s="2">
        <v>66017.55</v>
      </c>
      <c r="K13" s="2">
        <v>70255.640000000014</v>
      </c>
      <c r="L13" s="2">
        <v>71413.070000000007</v>
      </c>
      <c r="M13" s="2">
        <v>70900.55</v>
      </c>
      <c r="N13" s="2">
        <v>69483.109999999986</v>
      </c>
      <c r="O13" s="2">
        <v>67575.19</v>
      </c>
      <c r="P13" s="2">
        <v>65401.27</v>
      </c>
      <c r="Q13" s="2">
        <v>63083.290000000008</v>
      </c>
      <c r="R13" s="2">
        <v>60687.28</v>
      </c>
      <c r="S13" s="2">
        <v>58248.890000000014</v>
      </c>
      <c r="T13" s="2">
        <v>55787.599999999991</v>
      </c>
      <c r="U13" s="2">
        <v>53313.83</v>
      </c>
      <c r="V13" s="2">
        <v>50833.299999999988</v>
      </c>
      <c r="W13" s="2">
        <v>48349.200000000012</v>
      </c>
      <c r="X13" s="2">
        <v>45863</v>
      </c>
      <c r="Y13" s="2">
        <v>43375.8</v>
      </c>
      <c r="Z13" s="2">
        <v>36658.800000000003</v>
      </c>
      <c r="AA13" s="2">
        <v>-4842.0999999999913</v>
      </c>
    </row>
    <row r="14" spans="1:27" x14ac:dyDescent="0.25">
      <c r="A14" t="s">
        <v>15</v>
      </c>
      <c r="B14" s="2">
        <v>0</v>
      </c>
      <c r="C14" s="2">
        <v>0</v>
      </c>
      <c r="D14" s="2">
        <v>0</v>
      </c>
      <c r="E14" s="2">
        <v>0</v>
      </c>
      <c r="F14" s="2">
        <v>49164.83</v>
      </c>
      <c r="G14" s="2">
        <v>41369.94</v>
      </c>
      <c r="H14" s="2">
        <v>41488.47</v>
      </c>
      <c r="I14" s="2">
        <v>41516.42</v>
      </c>
      <c r="J14" s="2">
        <v>41461.050000000003</v>
      </c>
      <c r="K14" s="2">
        <v>41328.959999999992</v>
      </c>
      <c r="L14" s="2">
        <v>41126.429999999993</v>
      </c>
      <c r="M14" s="2">
        <v>40858.949999999997</v>
      </c>
      <c r="N14" s="2">
        <v>40531.790000000008</v>
      </c>
      <c r="O14" s="2">
        <v>40149.709999999992</v>
      </c>
      <c r="P14" s="2">
        <v>39717.129999999997</v>
      </c>
      <c r="Q14" s="2">
        <v>88831.31</v>
      </c>
      <c r="R14" s="2">
        <v>87411.72</v>
      </c>
      <c r="S14" s="2">
        <v>85952.81</v>
      </c>
      <c r="T14" s="2">
        <v>84457.7</v>
      </c>
      <c r="U14" s="2">
        <v>82929.27</v>
      </c>
      <c r="V14" s="2">
        <v>136125.1</v>
      </c>
      <c r="W14" s="2">
        <v>133546.79999999999</v>
      </c>
      <c r="X14" s="2">
        <v>130942.5</v>
      </c>
      <c r="Y14" s="2">
        <v>128314.3</v>
      </c>
      <c r="Z14" s="2">
        <v>125664.3</v>
      </c>
      <c r="AA14" s="2">
        <v>122993.9</v>
      </c>
    </row>
    <row r="15" spans="1:27" x14ac:dyDescent="0.25">
      <c r="A15" s="3" t="s">
        <v>6</v>
      </c>
      <c r="B15" s="4">
        <v>0</v>
      </c>
      <c r="C15" s="4">
        <v>0</v>
      </c>
      <c r="D15" s="4">
        <v>0</v>
      </c>
      <c r="E15" s="4">
        <v>0</v>
      </c>
      <c r="F15" s="4">
        <v>80002.789999999994</v>
      </c>
      <c r="G15" s="4">
        <v>37296.720000000001</v>
      </c>
      <c r="H15" s="4">
        <v>77174.13</v>
      </c>
      <c r="I15" s="4">
        <v>97611.68</v>
      </c>
      <c r="J15" s="4">
        <v>107478.6</v>
      </c>
      <c r="K15" s="4">
        <v>111584.6</v>
      </c>
      <c r="L15" s="4">
        <v>112539.5</v>
      </c>
      <c r="M15" s="4">
        <v>111759.5</v>
      </c>
      <c r="N15" s="4">
        <v>110014.9</v>
      </c>
      <c r="O15" s="4">
        <v>107724.9</v>
      </c>
      <c r="P15" s="4">
        <v>105118.39999999999</v>
      </c>
      <c r="Q15" s="4">
        <v>151914.6</v>
      </c>
      <c r="R15" s="4">
        <v>148099</v>
      </c>
      <c r="S15" s="4">
        <v>144201.70000000001</v>
      </c>
      <c r="T15" s="4">
        <v>140245.29999999999</v>
      </c>
      <c r="U15" s="4">
        <v>136243.1</v>
      </c>
      <c r="V15" s="4">
        <v>186958.4</v>
      </c>
      <c r="W15" s="4">
        <v>181896</v>
      </c>
      <c r="X15" s="4">
        <v>176805.5</v>
      </c>
      <c r="Y15" s="4">
        <v>171690.1</v>
      </c>
      <c r="Z15" s="4">
        <v>162323.1</v>
      </c>
      <c r="AA15" s="4">
        <v>118151.8</v>
      </c>
    </row>
    <row r="17" spans="1:2" x14ac:dyDescent="0.25">
      <c r="A17" t="s">
        <v>11</v>
      </c>
      <c r="B17" s="13">
        <f>NPV(6.56%,C9:AA9)+B9</f>
        <v>8185363.5587833542</v>
      </c>
    </row>
    <row r="18" spans="1:2" x14ac:dyDescent="0.25">
      <c r="A18" t="s">
        <v>12</v>
      </c>
      <c r="B18" s="13">
        <f>NPV(6.56%,C15:AA15)+B15</f>
        <v>1078842.2433586097</v>
      </c>
    </row>
    <row r="19" spans="1:2" x14ac:dyDescent="0.25">
      <c r="A19" t="s">
        <v>13</v>
      </c>
      <c r="B19" s="13">
        <f>SUM(B17:B18)</f>
        <v>9264205.8021419644</v>
      </c>
    </row>
    <row r="21" spans="1:2" x14ac:dyDescent="0.3">
      <c r="A21" t="s">
        <v>31</v>
      </c>
    </row>
  </sheetData>
  <pageMargins left="0.7" right="0.7" top="0.75" bottom="0.75" header="0.3" footer="0.3"/>
  <pageSetup paperSize="17" scale="5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0"/>
  <sheetViews>
    <sheetView workbookViewId="0">
      <selection activeCell="A7" sqref="A7"/>
    </sheetView>
  </sheetViews>
  <sheetFormatPr defaultRowHeight="15" x14ac:dyDescent="0.25"/>
  <cols>
    <col min="1" max="1" width="35.42578125" customWidth="1"/>
    <col min="2" max="2" width="14.5703125" bestFit="1" customWidth="1"/>
  </cols>
  <sheetData>
    <row r="2" spans="1:2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5">
      <c r="A3" s="3" t="s">
        <v>19</v>
      </c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18</v>
      </c>
      <c r="B4" s="2">
        <v>495689.20600000001</v>
      </c>
      <c r="C4" s="2">
        <v>518655.18099999998</v>
      </c>
      <c r="D4" s="2">
        <v>460677.815</v>
      </c>
      <c r="E4" s="2">
        <v>372775.02299999999</v>
      </c>
      <c r="F4" s="2">
        <v>385226.21300000005</v>
      </c>
      <c r="G4" s="2">
        <v>405361.81400000001</v>
      </c>
      <c r="H4" s="2">
        <v>412810.54800000001</v>
      </c>
      <c r="I4" s="2">
        <v>434268.59899999999</v>
      </c>
      <c r="J4" s="2">
        <v>445419.141</v>
      </c>
      <c r="K4" s="2">
        <v>455849.11599999998</v>
      </c>
      <c r="L4" s="2">
        <v>469103.06900000002</v>
      </c>
      <c r="M4" s="2">
        <v>479801.58200000005</v>
      </c>
      <c r="N4" s="2">
        <v>490225.30300000001</v>
      </c>
      <c r="O4" s="2">
        <v>487180.92699999997</v>
      </c>
      <c r="P4" s="2">
        <v>474768.20999999996</v>
      </c>
      <c r="Q4" s="2">
        <v>476338.41099999996</v>
      </c>
      <c r="R4" s="2">
        <v>497979.46399999998</v>
      </c>
      <c r="S4" s="2">
        <v>519968.79140000005</v>
      </c>
      <c r="T4" s="2">
        <v>557266.5625</v>
      </c>
      <c r="U4" s="2">
        <v>594195.29410000006</v>
      </c>
      <c r="V4" s="2">
        <v>639383.87200000009</v>
      </c>
      <c r="W4" s="2">
        <v>677333.50400000007</v>
      </c>
      <c r="X4" s="2">
        <v>717226.39390000002</v>
      </c>
      <c r="Y4" s="2">
        <v>754467.05599999998</v>
      </c>
      <c r="Z4" s="2">
        <v>804686.66810000001</v>
      </c>
      <c r="AA4" s="2">
        <v>861881.98520000011</v>
      </c>
    </row>
    <row r="5" spans="1:27" x14ac:dyDescent="0.25">
      <c r="A5" t="s">
        <v>0</v>
      </c>
      <c r="B5" s="2">
        <v>119579.4</v>
      </c>
      <c r="C5" s="2">
        <v>130682</v>
      </c>
      <c r="D5" s="2">
        <v>140587.9</v>
      </c>
      <c r="E5" s="2">
        <v>150759.6</v>
      </c>
      <c r="F5" s="2">
        <v>150804</v>
      </c>
      <c r="G5" s="2">
        <v>151177.5</v>
      </c>
      <c r="H5" s="2">
        <v>150895.6</v>
      </c>
      <c r="I5" s="2">
        <v>150942.79999999999</v>
      </c>
      <c r="J5" s="2">
        <v>129841.60000000001</v>
      </c>
      <c r="K5" s="2">
        <v>130218.8</v>
      </c>
      <c r="L5" s="2">
        <v>129940.8</v>
      </c>
      <c r="M5" s="2">
        <v>129991.8</v>
      </c>
      <c r="N5" s="2">
        <v>130043.9</v>
      </c>
      <c r="O5" s="2">
        <v>130425.2</v>
      </c>
      <c r="P5" s="2">
        <v>130151.2</v>
      </c>
      <c r="Q5" s="2">
        <v>130206.5</v>
      </c>
      <c r="R5" s="2">
        <v>130262.9</v>
      </c>
      <c r="S5" s="2">
        <v>130648.5</v>
      </c>
      <c r="T5" s="2">
        <v>130379</v>
      </c>
      <c r="U5" s="2">
        <v>130438.9</v>
      </c>
      <c r="V5" s="2">
        <v>130499.9</v>
      </c>
      <c r="W5" s="2">
        <v>130890.3</v>
      </c>
      <c r="X5" s="2">
        <v>130625.60000000001</v>
      </c>
      <c r="Y5" s="2">
        <v>130690.4</v>
      </c>
      <c r="Z5" s="2">
        <v>130756.4</v>
      </c>
      <c r="AA5" s="2">
        <v>131151.9</v>
      </c>
    </row>
    <row r="6" spans="1:27" ht="30" x14ac:dyDescent="0.25">
      <c r="A6" s="1" t="s">
        <v>1</v>
      </c>
      <c r="B6" s="2">
        <v>0</v>
      </c>
      <c r="C6" s="2">
        <v>0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0</v>
      </c>
      <c r="R6" s="2">
        <v>0</v>
      </c>
      <c r="S6" s="2">
        <v>0</v>
      </c>
      <c r="T6" s="2">
        <v>0</v>
      </c>
      <c r="U6" s="2">
        <v>0</v>
      </c>
      <c r="V6" s="2">
        <v>0</v>
      </c>
      <c r="W6" s="2">
        <v>0</v>
      </c>
      <c r="X6" s="2">
        <v>0</v>
      </c>
      <c r="Y6" s="2">
        <v>0</v>
      </c>
      <c r="Z6" s="2">
        <v>0</v>
      </c>
      <c r="AA6" s="2">
        <v>0</v>
      </c>
    </row>
    <row r="7" spans="1:27" x14ac:dyDescent="0.25">
      <c r="A7" t="s">
        <v>28</v>
      </c>
      <c r="B7" s="2">
        <v>0</v>
      </c>
      <c r="C7" s="2">
        <v>0</v>
      </c>
      <c r="D7" s="2">
        <v>58182.84</v>
      </c>
      <c r="E7" s="2">
        <v>88489.08</v>
      </c>
      <c r="F7" s="2">
        <v>91373.72</v>
      </c>
      <c r="G7" s="2">
        <v>94634.880000000005</v>
      </c>
      <c r="H7" s="2">
        <v>99415.48</v>
      </c>
      <c r="I7" s="2">
        <v>102327.1</v>
      </c>
      <c r="J7" s="2">
        <v>118950.7</v>
      </c>
      <c r="K7" s="2">
        <v>123322.3</v>
      </c>
      <c r="L7" s="2">
        <v>131106.79999999999</v>
      </c>
      <c r="M7" s="2">
        <v>139581.6</v>
      </c>
      <c r="N7" s="2">
        <v>146846.29999999999</v>
      </c>
      <c r="O7" s="2">
        <v>163521.1</v>
      </c>
      <c r="P7" s="2">
        <v>198436.5</v>
      </c>
      <c r="Q7" s="2">
        <v>234275.8</v>
      </c>
      <c r="R7" s="2">
        <v>242124</v>
      </c>
      <c r="S7" s="2">
        <v>248195.3</v>
      </c>
      <c r="T7" s="2">
        <v>252746.3</v>
      </c>
      <c r="U7" s="2">
        <v>259214.3</v>
      </c>
      <c r="V7" s="2">
        <v>261783.3</v>
      </c>
      <c r="W7" s="2">
        <v>268279.59999999998</v>
      </c>
      <c r="X7" s="2">
        <v>273026.8</v>
      </c>
      <c r="Y7" s="2">
        <v>280037.3</v>
      </c>
      <c r="Z7" s="2">
        <v>287422.90000000002</v>
      </c>
      <c r="AA7" s="2">
        <v>297452</v>
      </c>
    </row>
    <row r="8" spans="1:27" x14ac:dyDescent="0.25">
      <c r="A8" s="3" t="s">
        <v>5</v>
      </c>
      <c r="B8" s="4">
        <f t="shared" ref="B8:AA8" si="0">SUM(B4:B7)</f>
        <v>615268.60600000003</v>
      </c>
      <c r="C8" s="4">
        <f t="shared" si="0"/>
        <v>649337.18099999998</v>
      </c>
      <c r="D8" s="4">
        <f t="shared" si="0"/>
        <v>659448.55499999993</v>
      </c>
      <c r="E8" s="4">
        <f t="shared" si="0"/>
        <v>612023.70299999998</v>
      </c>
      <c r="F8" s="4">
        <f t="shared" si="0"/>
        <v>627403.93299999996</v>
      </c>
      <c r="G8" s="4">
        <f t="shared" si="0"/>
        <v>651174.19400000002</v>
      </c>
      <c r="H8" s="4">
        <f t="shared" si="0"/>
        <v>663121.62800000003</v>
      </c>
      <c r="I8" s="4">
        <f t="shared" si="0"/>
        <v>687538.49899999995</v>
      </c>
      <c r="J8" s="4">
        <f t="shared" si="0"/>
        <v>694211.44099999999</v>
      </c>
      <c r="K8" s="4">
        <f t="shared" si="0"/>
        <v>709390.21600000001</v>
      </c>
      <c r="L8" s="4">
        <f t="shared" si="0"/>
        <v>730150.66899999999</v>
      </c>
      <c r="M8" s="4">
        <f t="shared" si="0"/>
        <v>749374.98200000008</v>
      </c>
      <c r="N8" s="4">
        <f t="shared" si="0"/>
        <v>767115.50300000003</v>
      </c>
      <c r="O8" s="4">
        <f t="shared" si="0"/>
        <v>781127.22699999996</v>
      </c>
      <c r="P8" s="4">
        <f t="shared" si="0"/>
        <v>803355.90999999992</v>
      </c>
      <c r="Q8" s="4">
        <f t="shared" si="0"/>
        <v>840820.71099999989</v>
      </c>
      <c r="R8" s="4">
        <f t="shared" si="0"/>
        <v>870366.36399999994</v>
      </c>
      <c r="S8" s="4">
        <f t="shared" si="0"/>
        <v>898812.59140000003</v>
      </c>
      <c r="T8" s="4">
        <f t="shared" si="0"/>
        <v>940391.86250000005</v>
      </c>
      <c r="U8" s="4">
        <f t="shared" si="0"/>
        <v>983848.49410000001</v>
      </c>
      <c r="V8" s="4">
        <f t="shared" si="0"/>
        <v>1031667.0720000002</v>
      </c>
      <c r="W8" s="4">
        <f t="shared" si="0"/>
        <v>1076503.4040000001</v>
      </c>
      <c r="X8" s="4">
        <f t="shared" si="0"/>
        <v>1120878.7938999999</v>
      </c>
      <c r="Y8" s="4">
        <f t="shared" si="0"/>
        <v>1165194.7560000001</v>
      </c>
      <c r="Z8" s="4">
        <f t="shared" si="0"/>
        <v>1222865.9681000002</v>
      </c>
      <c r="AA8" s="4">
        <f t="shared" si="0"/>
        <v>1290485.8852000001</v>
      </c>
    </row>
    <row r="11" spans="1:27" x14ac:dyDescent="0.25">
      <c r="A11" s="3" t="s">
        <v>2</v>
      </c>
    </row>
    <row r="12" spans="1:27" x14ac:dyDescent="0.25">
      <c r="A12" t="s">
        <v>3</v>
      </c>
      <c r="B12" s="2">
        <v>0</v>
      </c>
      <c r="C12" s="2">
        <v>0</v>
      </c>
      <c r="D12" s="2">
        <v>22033.24</v>
      </c>
      <c r="E12" s="2">
        <v>155702.70000000001</v>
      </c>
      <c r="F12" s="2">
        <v>160477.29999999999</v>
      </c>
      <c r="G12" s="2">
        <v>151105.29999999999</v>
      </c>
      <c r="H12" s="2">
        <v>155947.6</v>
      </c>
      <c r="I12" s="2">
        <v>146513.5</v>
      </c>
      <c r="J12" s="2">
        <v>143823.9</v>
      </c>
      <c r="K12" s="2">
        <v>141413.1</v>
      </c>
      <c r="L12" s="2">
        <v>139011.20000000001</v>
      </c>
      <c r="M12" s="2">
        <v>146145.29999999999</v>
      </c>
      <c r="N12" s="2">
        <v>135822.79999999999</v>
      </c>
      <c r="O12" s="2">
        <v>147260.79999999999</v>
      </c>
      <c r="P12" s="2">
        <v>146987.70000000001</v>
      </c>
      <c r="Q12" s="2">
        <v>145737.60000000001</v>
      </c>
      <c r="R12" s="2">
        <v>153641.1</v>
      </c>
      <c r="S12" s="2">
        <v>142802.1</v>
      </c>
      <c r="T12" s="2">
        <v>141184.9</v>
      </c>
      <c r="U12" s="2">
        <v>139470.6</v>
      </c>
      <c r="V12" s="2">
        <v>137673.4</v>
      </c>
      <c r="W12" s="2">
        <v>146337.4</v>
      </c>
      <c r="X12" s="2">
        <v>133854.6</v>
      </c>
      <c r="Y12" s="2">
        <v>131858.29999999999</v>
      </c>
      <c r="Z12" s="2">
        <v>129802.4</v>
      </c>
      <c r="AA12" s="2">
        <v>127697.7</v>
      </c>
    </row>
    <row r="13" spans="1:27" x14ac:dyDescent="0.25">
      <c r="A13" t="s">
        <v>4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0</v>
      </c>
      <c r="Q13" s="2">
        <v>49593.299999999988</v>
      </c>
      <c r="R13" s="2">
        <v>48695.5</v>
      </c>
      <c r="S13" s="2">
        <v>47797.899999999994</v>
      </c>
      <c r="T13" s="2">
        <v>46900.100000000006</v>
      </c>
      <c r="U13" s="2">
        <v>46002.399999999994</v>
      </c>
      <c r="V13" s="2">
        <v>99859.6</v>
      </c>
      <c r="W13" s="2">
        <v>97970.800000000017</v>
      </c>
      <c r="X13" s="2">
        <v>96081.9</v>
      </c>
      <c r="Y13" s="2">
        <v>94193</v>
      </c>
      <c r="Z13" s="2">
        <v>92304.200000000012</v>
      </c>
      <c r="AA13" s="2">
        <v>90415.3</v>
      </c>
    </row>
    <row r="14" spans="1:27" x14ac:dyDescent="0.25">
      <c r="A14" s="3" t="s">
        <v>6</v>
      </c>
      <c r="B14" s="4">
        <f>SUM(B12:B13)</f>
        <v>0</v>
      </c>
      <c r="C14" s="4">
        <f t="shared" ref="C14:AA14" si="1">SUM(C12:C13)</f>
        <v>0</v>
      </c>
      <c r="D14" s="4">
        <f t="shared" si="1"/>
        <v>22033.24</v>
      </c>
      <c r="E14" s="4">
        <f t="shared" si="1"/>
        <v>155702.70000000001</v>
      </c>
      <c r="F14" s="4">
        <f t="shared" si="1"/>
        <v>160477.29999999999</v>
      </c>
      <c r="G14" s="4">
        <f t="shared" si="1"/>
        <v>151105.29999999999</v>
      </c>
      <c r="H14" s="4">
        <f t="shared" si="1"/>
        <v>155947.6</v>
      </c>
      <c r="I14" s="4">
        <f t="shared" si="1"/>
        <v>146513.5</v>
      </c>
      <c r="J14" s="4">
        <f t="shared" si="1"/>
        <v>143823.9</v>
      </c>
      <c r="K14" s="4">
        <f t="shared" si="1"/>
        <v>141413.1</v>
      </c>
      <c r="L14" s="4">
        <f t="shared" si="1"/>
        <v>139011.20000000001</v>
      </c>
      <c r="M14" s="4">
        <f t="shared" si="1"/>
        <v>146145.29999999999</v>
      </c>
      <c r="N14" s="4">
        <f t="shared" si="1"/>
        <v>135822.79999999999</v>
      </c>
      <c r="O14" s="4">
        <f t="shared" si="1"/>
        <v>147260.79999999999</v>
      </c>
      <c r="P14" s="4">
        <f t="shared" si="1"/>
        <v>146987.70000000001</v>
      </c>
      <c r="Q14" s="4">
        <f t="shared" si="1"/>
        <v>195330.9</v>
      </c>
      <c r="R14" s="4">
        <f t="shared" si="1"/>
        <v>202336.6</v>
      </c>
      <c r="S14" s="4">
        <f t="shared" si="1"/>
        <v>190600</v>
      </c>
      <c r="T14" s="4">
        <f t="shared" si="1"/>
        <v>188085</v>
      </c>
      <c r="U14" s="4">
        <f t="shared" si="1"/>
        <v>185473</v>
      </c>
      <c r="V14" s="4">
        <f t="shared" si="1"/>
        <v>237533</v>
      </c>
      <c r="W14" s="4">
        <f t="shared" si="1"/>
        <v>244308.2</v>
      </c>
      <c r="X14" s="4">
        <f t="shared" si="1"/>
        <v>229936.5</v>
      </c>
      <c r="Y14" s="4">
        <f t="shared" si="1"/>
        <v>226051.3</v>
      </c>
      <c r="Z14" s="4">
        <f t="shared" si="1"/>
        <v>222106.6</v>
      </c>
      <c r="AA14" s="4">
        <f t="shared" si="1"/>
        <v>218113</v>
      </c>
    </row>
    <row r="16" spans="1:27" x14ac:dyDescent="0.25">
      <c r="A16" t="s">
        <v>11</v>
      </c>
      <c r="B16" s="9">
        <f>NPV(6.56%,C8:AA8)+B8</f>
        <v>9960675.4249474686</v>
      </c>
    </row>
    <row r="17" spans="1:2" x14ac:dyDescent="0.25">
      <c r="A17" t="s">
        <v>12</v>
      </c>
      <c r="B17" s="9">
        <f>NPV(6.56%,C14:AA14)+B14</f>
        <v>1745566.190329571</v>
      </c>
    </row>
    <row r="18" spans="1:2" x14ac:dyDescent="0.25">
      <c r="A18" t="s">
        <v>13</v>
      </c>
      <c r="B18" s="9">
        <f>SUM(B16:B17)</f>
        <v>11706241.615277039</v>
      </c>
    </row>
    <row r="20" spans="1:2" ht="14.45" x14ac:dyDescent="0.3">
      <c r="A20" t="s">
        <v>27</v>
      </c>
    </row>
  </sheetData>
  <pageMargins left="0.7" right="0.7" top="0.75" bottom="0.75" header="0.3" footer="0.3"/>
  <pageSetup paperSize="17" scale="7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0"/>
  <sheetViews>
    <sheetView topLeftCell="A7" workbookViewId="0">
      <selection activeCell="A7" sqref="A7"/>
    </sheetView>
  </sheetViews>
  <sheetFormatPr defaultRowHeight="15" x14ac:dyDescent="0.25"/>
  <cols>
    <col min="1" max="1" width="36.7109375" customWidth="1"/>
    <col min="2" max="2" width="19.5703125" bestFit="1" customWidth="1"/>
    <col min="3" max="21" width="11.5703125" bestFit="1" customWidth="1"/>
    <col min="22" max="27" width="13.28515625" bestFit="1" customWidth="1"/>
  </cols>
  <sheetData>
    <row r="2" spans="1:2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x14ac:dyDescent="0.25">
      <c r="A3" s="3" t="s">
        <v>20</v>
      </c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18</v>
      </c>
      <c r="B4" s="2">
        <v>495689.20600000001</v>
      </c>
      <c r="C4" s="2">
        <v>518655.18099999998</v>
      </c>
      <c r="D4" s="2">
        <v>464910.32199999999</v>
      </c>
      <c r="E4" s="2">
        <v>386347.592</v>
      </c>
      <c r="F4" s="2">
        <v>396382.038</v>
      </c>
      <c r="G4" s="2">
        <v>414484.11100000003</v>
      </c>
      <c r="H4" s="2">
        <v>426325.17699999997</v>
      </c>
      <c r="I4" s="2">
        <v>443199.24400000001</v>
      </c>
      <c r="J4" s="2">
        <v>453290.51799999998</v>
      </c>
      <c r="K4" s="2">
        <v>463192.32500000001</v>
      </c>
      <c r="L4" s="2">
        <v>478196.31100000005</v>
      </c>
      <c r="M4" s="2">
        <v>489100.50799999997</v>
      </c>
      <c r="N4" s="2">
        <v>499628.98000000004</v>
      </c>
      <c r="O4" s="2">
        <v>492587.12600000005</v>
      </c>
      <c r="P4" s="2">
        <v>476533.43900000001</v>
      </c>
      <c r="Q4" s="2">
        <v>462952.18900000001</v>
      </c>
      <c r="R4" s="2">
        <v>460118.93200000003</v>
      </c>
      <c r="S4" s="2">
        <v>462085.16499999998</v>
      </c>
      <c r="T4" s="2">
        <v>465960.63200000004</v>
      </c>
      <c r="U4" s="2">
        <v>471036.46149999998</v>
      </c>
      <c r="V4" s="2">
        <v>503617.65700000001</v>
      </c>
      <c r="W4" s="2">
        <v>535634.06000000006</v>
      </c>
      <c r="X4" s="2">
        <v>616608.69709999999</v>
      </c>
      <c r="Y4" s="2">
        <v>611367.65110000002</v>
      </c>
      <c r="Z4" s="2">
        <v>662530.71479999996</v>
      </c>
      <c r="AA4" s="2">
        <v>721883.67336000002</v>
      </c>
    </row>
    <row r="5" spans="1:27" x14ac:dyDescent="0.25">
      <c r="A5" t="s">
        <v>0</v>
      </c>
      <c r="B5" s="2">
        <v>119579.4</v>
      </c>
      <c r="C5" s="2">
        <v>130682</v>
      </c>
      <c r="D5" s="2">
        <v>146118.93</v>
      </c>
      <c r="E5" s="2">
        <v>173105.56</v>
      </c>
      <c r="F5" s="2">
        <v>173374.02</v>
      </c>
      <c r="G5" s="2">
        <v>173974.5</v>
      </c>
      <c r="H5" s="2">
        <v>173922.58</v>
      </c>
      <c r="I5" s="2">
        <v>174200.82</v>
      </c>
      <c r="J5" s="2">
        <v>153333.62</v>
      </c>
      <c r="K5" s="2">
        <v>153947.82999999999</v>
      </c>
      <c r="L5" s="2">
        <v>153907.76</v>
      </c>
      <c r="M5" s="2">
        <v>154199.90000000002</v>
      </c>
      <c r="N5" s="2">
        <v>154495.91</v>
      </c>
      <c r="O5" s="2">
        <v>155123.15000000002</v>
      </c>
      <c r="P5" s="2">
        <v>155097.29999999999</v>
      </c>
      <c r="Q5" s="2">
        <v>155403.5</v>
      </c>
      <c r="R5" s="2">
        <v>155713.9</v>
      </c>
      <c r="S5" s="2">
        <v>156355.6</v>
      </c>
      <c r="T5" s="2">
        <v>156344</v>
      </c>
      <c r="U5" s="2">
        <v>156664.89999999997</v>
      </c>
      <c r="V5" s="2">
        <v>156989.9</v>
      </c>
      <c r="W5" s="2">
        <v>157647.29999999999</v>
      </c>
      <c r="X5" s="2">
        <v>157651.6</v>
      </c>
      <c r="Y5" s="2">
        <v>157988.29999999999</v>
      </c>
      <c r="Z5" s="2">
        <v>158328.4</v>
      </c>
      <c r="AA5" s="2">
        <v>159001.90000000002</v>
      </c>
    </row>
    <row r="6" spans="1:27" x14ac:dyDescent="0.25">
      <c r="A6" s="7" t="s">
        <v>7</v>
      </c>
      <c r="B6" s="2">
        <v>0</v>
      </c>
      <c r="C6" s="2">
        <v>0</v>
      </c>
      <c r="D6" s="2">
        <v>15955.07</v>
      </c>
      <c r="E6" s="2">
        <v>65988.240000000005</v>
      </c>
      <c r="F6" s="2">
        <v>70829.88</v>
      </c>
      <c r="G6" s="2">
        <v>76639.399999999994</v>
      </c>
      <c r="H6" s="2">
        <v>81297.72</v>
      </c>
      <c r="I6" s="2">
        <v>86975.18</v>
      </c>
      <c r="J6" s="2">
        <v>89650.38</v>
      </c>
      <c r="K6" s="2">
        <v>91709.57</v>
      </c>
      <c r="L6" s="2">
        <v>93300.24</v>
      </c>
      <c r="M6" s="2">
        <v>95177.8</v>
      </c>
      <c r="N6" s="2">
        <v>97093.59</v>
      </c>
      <c r="O6" s="2">
        <v>99318.95</v>
      </c>
      <c r="P6" s="2">
        <v>101040.7</v>
      </c>
      <c r="Q6" s="2">
        <v>103073.9</v>
      </c>
      <c r="R6" s="2">
        <v>105148.1</v>
      </c>
      <c r="S6" s="2">
        <v>107557.1</v>
      </c>
      <c r="T6" s="2">
        <v>109421.3</v>
      </c>
      <c r="U6" s="2">
        <v>111622.2</v>
      </c>
      <c r="V6" s="2">
        <v>113866.9</v>
      </c>
      <c r="W6" s="2">
        <v>116475.5</v>
      </c>
      <c r="X6" s="2">
        <v>118492.4</v>
      </c>
      <c r="Y6" s="2">
        <v>120875</v>
      </c>
      <c r="Z6" s="2">
        <v>123306.1</v>
      </c>
      <c r="AA6" s="2">
        <v>126129.3</v>
      </c>
    </row>
    <row r="7" spans="1:27" x14ac:dyDescent="0.25">
      <c r="A7" t="s">
        <v>28</v>
      </c>
      <c r="B7" s="2">
        <v>0</v>
      </c>
      <c r="C7" s="2">
        <v>0</v>
      </c>
      <c r="D7" s="2">
        <v>60322.32</v>
      </c>
      <c r="E7" s="2">
        <v>92567.77</v>
      </c>
      <c r="F7" s="2">
        <v>99399.52</v>
      </c>
      <c r="G7" s="2">
        <v>105544.9</v>
      </c>
      <c r="H7" s="2">
        <v>108493</v>
      </c>
      <c r="I7" s="2">
        <v>106581.1</v>
      </c>
      <c r="J7" s="2">
        <v>114541.9</v>
      </c>
      <c r="K7" s="2">
        <v>118537.5</v>
      </c>
      <c r="L7" s="2">
        <v>125753.9</v>
      </c>
      <c r="M7" s="2">
        <v>133920.1</v>
      </c>
      <c r="N7" s="2">
        <v>141223</v>
      </c>
      <c r="O7" s="2">
        <v>163239.5</v>
      </c>
      <c r="P7" s="2">
        <v>197132.4</v>
      </c>
      <c r="Q7" s="2">
        <v>240789.8</v>
      </c>
      <c r="R7" s="2">
        <v>261022.2</v>
      </c>
      <c r="S7" s="2">
        <v>276901.59999999998</v>
      </c>
      <c r="T7" s="2">
        <v>309240.40000000002</v>
      </c>
      <c r="U7" s="2">
        <v>339671.2</v>
      </c>
      <c r="V7" s="2">
        <v>353239.5</v>
      </c>
      <c r="W7" s="2">
        <v>362226</v>
      </c>
      <c r="X7" s="2">
        <v>370711.4</v>
      </c>
      <c r="Y7" s="2">
        <v>376908.6</v>
      </c>
      <c r="Z7" s="2">
        <v>389782.1</v>
      </c>
      <c r="AA7" s="2">
        <v>405781.5</v>
      </c>
    </row>
    <row r="8" spans="1:27" x14ac:dyDescent="0.25">
      <c r="A8" s="3" t="s">
        <v>5</v>
      </c>
      <c r="B8" s="4">
        <f t="shared" ref="B8:AA8" si="0">SUM(B4:B7)</f>
        <v>615268.60600000003</v>
      </c>
      <c r="C8" s="4">
        <f t="shared" si="0"/>
        <v>649337.18099999998</v>
      </c>
      <c r="D8" s="4">
        <f t="shared" si="0"/>
        <v>687306.64199999988</v>
      </c>
      <c r="E8" s="4">
        <f t="shared" si="0"/>
        <v>718009.16200000001</v>
      </c>
      <c r="F8" s="4">
        <f t="shared" si="0"/>
        <v>739985.45799999998</v>
      </c>
      <c r="G8" s="4">
        <f t="shared" si="0"/>
        <v>770642.91100000008</v>
      </c>
      <c r="H8" s="4">
        <f t="shared" si="0"/>
        <v>790038.47699999996</v>
      </c>
      <c r="I8" s="4">
        <f t="shared" si="0"/>
        <v>810956.34399999992</v>
      </c>
      <c r="J8" s="4">
        <f t="shared" si="0"/>
        <v>810816.41800000006</v>
      </c>
      <c r="K8" s="4">
        <f t="shared" si="0"/>
        <v>827387.22500000009</v>
      </c>
      <c r="L8" s="4">
        <f t="shared" si="0"/>
        <v>851158.21100000001</v>
      </c>
      <c r="M8" s="4">
        <f t="shared" si="0"/>
        <v>872398.30800000008</v>
      </c>
      <c r="N8" s="4">
        <f t="shared" si="0"/>
        <v>892441.48</v>
      </c>
      <c r="O8" s="4">
        <f t="shared" si="0"/>
        <v>910268.72600000002</v>
      </c>
      <c r="P8" s="4">
        <f t="shared" si="0"/>
        <v>929803.83900000004</v>
      </c>
      <c r="Q8" s="4">
        <f t="shared" si="0"/>
        <v>962219.38899999997</v>
      </c>
      <c r="R8" s="4">
        <f t="shared" si="0"/>
        <v>982003.13199999998</v>
      </c>
      <c r="S8" s="4">
        <f t="shared" si="0"/>
        <v>1002899.465</v>
      </c>
      <c r="T8" s="4">
        <f t="shared" si="0"/>
        <v>1040966.3320000001</v>
      </c>
      <c r="U8" s="4">
        <f t="shared" si="0"/>
        <v>1078994.7614999998</v>
      </c>
      <c r="V8" s="4">
        <f t="shared" si="0"/>
        <v>1127713.9569999999</v>
      </c>
      <c r="W8" s="4">
        <f t="shared" si="0"/>
        <v>1171982.8600000001</v>
      </c>
      <c r="X8" s="4">
        <f t="shared" si="0"/>
        <v>1263464.0970999999</v>
      </c>
      <c r="Y8" s="4">
        <f t="shared" si="0"/>
        <v>1267139.5510999998</v>
      </c>
      <c r="Z8" s="4">
        <f t="shared" si="0"/>
        <v>1333947.3147999998</v>
      </c>
      <c r="AA8" s="4">
        <f t="shared" si="0"/>
        <v>1412796.3733600001</v>
      </c>
    </row>
    <row r="10" spans="1:27" x14ac:dyDescent="0.2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</row>
    <row r="11" spans="1:27" x14ac:dyDescent="0.25">
      <c r="A11" s="3" t="s">
        <v>2</v>
      </c>
    </row>
    <row r="12" spans="1:27" x14ac:dyDescent="0.25">
      <c r="A12" s="7" t="s">
        <v>7</v>
      </c>
      <c r="B12" s="2">
        <v>0</v>
      </c>
      <c r="C12" s="2">
        <v>0</v>
      </c>
      <c r="D12" s="2">
        <v>8117.6270000000004</v>
      </c>
      <c r="E12" s="2">
        <v>56905.61</v>
      </c>
      <c r="F12" s="2">
        <v>57449.86</v>
      </c>
      <c r="G12" s="2">
        <v>57844.99</v>
      </c>
      <c r="H12" s="2">
        <v>58102.720000000001</v>
      </c>
      <c r="I12" s="2">
        <v>58234.15</v>
      </c>
      <c r="J12" s="2">
        <v>58249.43</v>
      </c>
      <c r="K12" s="2">
        <v>58157.75</v>
      </c>
      <c r="L12" s="2">
        <v>57967.75</v>
      </c>
      <c r="M12" s="2">
        <v>57687.29</v>
      </c>
      <c r="N12" s="2">
        <v>57323.64</v>
      </c>
      <c r="O12" s="2">
        <v>56883.31</v>
      </c>
      <c r="P12" s="2">
        <v>56372.52</v>
      </c>
      <c r="Q12" s="2">
        <v>55796.83</v>
      </c>
      <c r="R12" s="2">
        <v>55161.66</v>
      </c>
      <c r="S12" s="2">
        <v>54471.37</v>
      </c>
      <c r="T12" s="2">
        <v>53730.81</v>
      </c>
      <c r="U12" s="2">
        <v>52943.82</v>
      </c>
      <c r="V12" s="2">
        <v>52113.97</v>
      </c>
      <c r="W12" s="2">
        <v>51244.92</v>
      </c>
      <c r="X12" s="2">
        <v>50339.67</v>
      </c>
      <c r="Y12" s="2">
        <v>49401.11</v>
      </c>
      <c r="Z12" s="2">
        <v>48432.160000000003</v>
      </c>
      <c r="AA12" s="2">
        <v>47434.78</v>
      </c>
    </row>
    <row r="13" spans="1:27" x14ac:dyDescent="0.25">
      <c r="A13" t="s">
        <v>8</v>
      </c>
      <c r="B13" s="2">
        <v>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6996.93</v>
      </c>
      <c r="Q13" s="2">
        <v>14007.149999999994</v>
      </c>
      <c r="R13" s="2">
        <v>13751.319999999992</v>
      </c>
      <c r="S13" s="2">
        <v>13495.46</v>
      </c>
      <c r="T13" s="2">
        <v>65868.39</v>
      </c>
      <c r="U13" s="2">
        <v>64659.88</v>
      </c>
      <c r="V13" s="2">
        <v>63451.33</v>
      </c>
      <c r="W13" s="2">
        <v>62242.880000000005</v>
      </c>
      <c r="X13" s="2">
        <v>61034.33</v>
      </c>
      <c r="Y13" s="2">
        <v>59825.89</v>
      </c>
      <c r="Z13" s="2">
        <v>58617.34</v>
      </c>
      <c r="AA13" s="2">
        <v>57408.820000000007</v>
      </c>
    </row>
    <row r="14" spans="1:27" x14ac:dyDescent="0.25">
      <c r="A14" s="3" t="s">
        <v>6</v>
      </c>
      <c r="B14" s="4">
        <f>SUM(B12:B13)</f>
        <v>0</v>
      </c>
      <c r="C14" s="4">
        <f t="shared" ref="C14:AA14" si="1">SUM(C12:C13)</f>
        <v>0</v>
      </c>
      <c r="D14" s="4">
        <f t="shared" si="1"/>
        <v>8117.6270000000004</v>
      </c>
      <c r="E14" s="4">
        <f t="shared" si="1"/>
        <v>56905.61</v>
      </c>
      <c r="F14" s="4">
        <f t="shared" si="1"/>
        <v>57449.86</v>
      </c>
      <c r="G14" s="4">
        <f t="shared" si="1"/>
        <v>57844.99</v>
      </c>
      <c r="H14" s="4">
        <f t="shared" si="1"/>
        <v>58102.720000000001</v>
      </c>
      <c r="I14" s="4">
        <f t="shared" si="1"/>
        <v>58234.15</v>
      </c>
      <c r="J14" s="4">
        <f t="shared" si="1"/>
        <v>58249.43</v>
      </c>
      <c r="K14" s="4">
        <f t="shared" si="1"/>
        <v>58157.75</v>
      </c>
      <c r="L14" s="4">
        <f t="shared" si="1"/>
        <v>57967.75</v>
      </c>
      <c r="M14" s="4">
        <f t="shared" si="1"/>
        <v>57687.29</v>
      </c>
      <c r="N14" s="4">
        <f t="shared" si="1"/>
        <v>57323.64</v>
      </c>
      <c r="O14" s="4">
        <f t="shared" si="1"/>
        <v>56883.31</v>
      </c>
      <c r="P14" s="4">
        <f t="shared" si="1"/>
        <v>63369.45</v>
      </c>
      <c r="Q14" s="4">
        <f t="shared" si="1"/>
        <v>69803.98</v>
      </c>
      <c r="R14" s="4">
        <f t="shared" si="1"/>
        <v>68912.98</v>
      </c>
      <c r="S14" s="4">
        <f t="shared" si="1"/>
        <v>67966.83</v>
      </c>
      <c r="T14" s="4">
        <f t="shared" si="1"/>
        <v>119599.2</v>
      </c>
      <c r="U14" s="4">
        <f t="shared" si="1"/>
        <v>117603.7</v>
      </c>
      <c r="V14" s="4">
        <f t="shared" si="1"/>
        <v>115565.3</v>
      </c>
      <c r="W14" s="4">
        <f t="shared" si="1"/>
        <v>113487.8</v>
      </c>
      <c r="X14" s="4">
        <f t="shared" si="1"/>
        <v>111374</v>
      </c>
      <c r="Y14" s="4">
        <f t="shared" si="1"/>
        <v>109227</v>
      </c>
      <c r="Z14" s="4">
        <f t="shared" si="1"/>
        <v>107049.5</v>
      </c>
      <c r="AA14" s="4">
        <f t="shared" si="1"/>
        <v>104843.6</v>
      </c>
    </row>
    <row r="16" spans="1:27" x14ac:dyDescent="0.25">
      <c r="A16" t="s">
        <v>11</v>
      </c>
      <c r="B16" s="9">
        <f>NPV(6.56%,C8:AA8)+B8</f>
        <v>11184998.381990558</v>
      </c>
    </row>
    <row r="17" spans="1:2" x14ac:dyDescent="0.25">
      <c r="A17" t="s">
        <v>12</v>
      </c>
      <c r="B17" s="9">
        <f>NPV(6.56%,C14:AA14)+B14</f>
        <v>730866.54228809965</v>
      </c>
    </row>
    <row r="18" spans="1:2" x14ac:dyDescent="0.25">
      <c r="A18" t="s">
        <v>13</v>
      </c>
      <c r="B18" s="9">
        <f>SUM(B16:B17)</f>
        <v>11915864.924278658</v>
      </c>
    </row>
    <row r="20" spans="1:2" x14ac:dyDescent="0.3">
      <c r="A20" t="s">
        <v>29</v>
      </c>
    </row>
  </sheetData>
  <pageMargins left="0.7" right="0.7" top="0.75" bottom="0.75" header="0.3" footer="0.3"/>
  <pageSetup paperSize="17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A29"/>
  <sheetViews>
    <sheetView topLeftCell="A7" workbookViewId="0">
      <selection activeCell="A21" sqref="A21"/>
    </sheetView>
  </sheetViews>
  <sheetFormatPr defaultRowHeight="15" x14ac:dyDescent="0.25"/>
  <cols>
    <col min="1" max="1" width="36.7109375" customWidth="1"/>
    <col min="2" max="2" width="12.7109375" customWidth="1"/>
    <col min="3" max="21" width="11.5703125" bestFit="1" customWidth="1"/>
    <col min="22" max="27" width="13.28515625" bestFit="1" customWidth="1"/>
  </cols>
  <sheetData>
    <row r="2" spans="1:27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30" x14ac:dyDescent="0.25">
      <c r="A3" s="12" t="s">
        <v>21</v>
      </c>
      <c r="B3" s="5">
        <v>2015</v>
      </c>
      <c r="C3" s="5">
        <v>2016</v>
      </c>
      <c r="D3" s="5">
        <v>2017</v>
      </c>
      <c r="E3" s="5">
        <v>2018</v>
      </c>
      <c r="F3" s="5">
        <v>2019</v>
      </c>
      <c r="G3" s="5">
        <v>2020</v>
      </c>
      <c r="H3" s="5">
        <v>2021</v>
      </c>
      <c r="I3" s="5">
        <v>2022</v>
      </c>
      <c r="J3" s="5">
        <v>2023</v>
      </c>
      <c r="K3" s="5">
        <v>2024</v>
      </c>
      <c r="L3" s="5">
        <v>2025</v>
      </c>
      <c r="M3" s="5">
        <v>2026</v>
      </c>
      <c r="N3" s="5">
        <v>2027</v>
      </c>
      <c r="O3" s="5">
        <v>2028</v>
      </c>
      <c r="P3" s="5">
        <v>2029</v>
      </c>
      <c r="Q3" s="5">
        <v>2030</v>
      </c>
      <c r="R3" s="6">
        <v>2031</v>
      </c>
      <c r="S3" s="6">
        <v>2032</v>
      </c>
      <c r="T3" s="6">
        <v>2033</v>
      </c>
      <c r="U3" s="6">
        <v>2034</v>
      </c>
      <c r="V3" s="6">
        <v>2035</v>
      </c>
      <c r="W3" s="6">
        <v>2036</v>
      </c>
      <c r="X3" s="6">
        <v>2037</v>
      </c>
      <c r="Y3" s="6">
        <v>2038</v>
      </c>
      <c r="Z3" s="6">
        <v>2039</v>
      </c>
      <c r="AA3" s="6">
        <v>2040</v>
      </c>
    </row>
    <row r="4" spans="1:27" x14ac:dyDescent="0.25">
      <c r="A4" t="s">
        <v>18</v>
      </c>
      <c r="B4" s="2">
        <v>495689.20600000001</v>
      </c>
      <c r="C4" s="2">
        <v>518655.18099999998</v>
      </c>
      <c r="D4" s="2">
        <v>494519.69099999999</v>
      </c>
      <c r="E4" s="2">
        <v>506004.71300000005</v>
      </c>
      <c r="F4" s="2">
        <v>488977.19099999999</v>
      </c>
      <c r="G4" s="2">
        <v>518879.12200000003</v>
      </c>
      <c r="H4" s="2">
        <v>531002.19400000002</v>
      </c>
      <c r="I4" s="2">
        <v>546222.54700000002</v>
      </c>
      <c r="J4" s="2">
        <v>564308.77399999998</v>
      </c>
      <c r="K4" s="2">
        <v>584213.07000000007</v>
      </c>
      <c r="L4" s="2">
        <v>650753.72050000005</v>
      </c>
      <c r="M4" s="2">
        <v>667107.39</v>
      </c>
      <c r="N4" s="2">
        <v>714274.13199999998</v>
      </c>
      <c r="O4" s="2">
        <v>763381.46200000006</v>
      </c>
      <c r="P4" s="2">
        <v>834242.70910000009</v>
      </c>
      <c r="Q4" s="2">
        <v>930940.30207000009</v>
      </c>
      <c r="R4" s="2">
        <v>968902.81378000008</v>
      </c>
      <c r="S4" s="2">
        <v>1002880.94046</v>
      </c>
      <c r="T4" s="2">
        <v>1101928.9799899999</v>
      </c>
      <c r="U4" s="2">
        <v>1120821.33106</v>
      </c>
      <c r="V4" s="2">
        <v>1074468.8892999999</v>
      </c>
      <c r="W4" s="2">
        <v>1129090.20203</v>
      </c>
      <c r="X4" s="2">
        <v>1147554.5379699999</v>
      </c>
      <c r="Y4" s="2">
        <v>1216114.0173599999</v>
      </c>
      <c r="Z4" s="2">
        <v>1297988.31476</v>
      </c>
      <c r="AA4" s="2">
        <v>1378073.9084600001</v>
      </c>
    </row>
    <row r="5" spans="1:27" x14ac:dyDescent="0.25">
      <c r="A5" t="s">
        <v>0</v>
      </c>
      <c r="B5" s="2">
        <v>119579.4</v>
      </c>
      <c r="C5" s="2">
        <v>130682</v>
      </c>
      <c r="D5" s="2">
        <v>140587.9</v>
      </c>
      <c r="E5" s="2">
        <v>150759.6</v>
      </c>
      <c r="F5" s="2">
        <v>165759.16999999998</v>
      </c>
      <c r="G5" s="2">
        <v>166431.02900000001</v>
      </c>
      <c r="H5" s="2">
        <v>166454.38999999998</v>
      </c>
      <c r="I5" s="2">
        <v>166812.92199999999</v>
      </c>
      <c r="J5" s="2">
        <v>146029.117</v>
      </c>
      <c r="K5" s="2">
        <v>146729.682</v>
      </c>
      <c r="L5" s="2">
        <v>146781.95299999998</v>
      </c>
      <c r="M5" s="2">
        <v>147170.367</v>
      </c>
      <c r="N5" s="2">
        <v>147565.791</v>
      </c>
      <c r="O5" s="2">
        <v>150397.9246</v>
      </c>
      <c r="P5" s="2">
        <v>150523.24100000001</v>
      </c>
      <c r="Q5" s="2">
        <v>150985.81639999998</v>
      </c>
      <c r="R5" s="2">
        <v>151458.26669999998</v>
      </c>
      <c r="S5" s="2">
        <v>152267.92139999999</v>
      </c>
      <c r="T5" s="2">
        <v>152430.3265</v>
      </c>
      <c r="U5" s="2">
        <v>155295.58559999999</v>
      </c>
      <c r="V5" s="2">
        <v>155856.049</v>
      </c>
      <c r="W5" s="2">
        <v>156752.93099999998</v>
      </c>
      <c r="X5" s="2">
        <v>159514.71409999998</v>
      </c>
      <c r="Y5" s="2">
        <v>160156.92909999998</v>
      </c>
      <c r="Z5" s="2">
        <v>160814.3933</v>
      </c>
      <c r="AA5" s="2">
        <v>161810.4681</v>
      </c>
    </row>
    <row r="6" spans="1:27" x14ac:dyDescent="0.25">
      <c r="A6" s="7" t="s">
        <v>14</v>
      </c>
      <c r="B6" s="2">
        <v>0</v>
      </c>
      <c r="C6" s="2">
        <v>0</v>
      </c>
      <c r="D6" s="2">
        <v>0</v>
      </c>
      <c r="E6" s="2">
        <v>0</v>
      </c>
      <c r="F6" s="2">
        <v>1526.73</v>
      </c>
      <c r="G6" s="2">
        <v>1563.0709999999999</v>
      </c>
      <c r="H6" s="2">
        <v>1588.41</v>
      </c>
      <c r="I6" s="2">
        <v>1620.1780000000001</v>
      </c>
      <c r="J6" s="2">
        <v>1652.5830000000001</v>
      </c>
      <c r="K6" s="2">
        <v>1691.9179999999999</v>
      </c>
      <c r="L6" s="2">
        <v>1719.347</v>
      </c>
      <c r="M6" s="2">
        <v>1753.7329999999999</v>
      </c>
      <c r="N6" s="2">
        <v>1788.809</v>
      </c>
      <c r="O6" s="2">
        <v>2028.3753999999999</v>
      </c>
      <c r="P6" s="2">
        <v>2061.259</v>
      </c>
      <c r="Q6" s="2">
        <v>2102.4836</v>
      </c>
      <c r="R6" s="2">
        <v>2144.5333000000001</v>
      </c>
      <c r="S6" s="2">
        <v>2195.5786000000003</v>
      </c>
      <c r="T6" s="2">
        <v>2231.1734999999999</v>
      </c>
      <c r="U6" s="2">
        <v>2496.8143999999998</v>
      </c>
      <c r="V6" s="2">
        <v>2546.7509999999997</v>
      </c>
      <c r="W6" s="2">
        <v>2607.3690000000001</v>
      </c>
      <c r="X6" s="2">
        <v>2884.1858999999999</v>
      </c>
      <c r="Y6" s="2">
        <v>2941.8708999999999</v>
      </c>
      <c r="Z6" s="2">
        <v>3000.7067000000006</v>
      </c>
      <c r="AA6" s="2">
        <v>3072.1319000000003</v>
      </c>
    </row>
    <row r="7" spans="1:27" x14ac:dyDescent="0.25">
      <c r="A7" t="s">
        <v>28</v>
      </c>
      <c r="B7" s="2">
        <v>0</v>
      </c>
      <c r="C7" s="2">
        <v>0</v>
      </c>
      <c r="D7" s="2">
        <v>51909.81</v>
      </c>
      <c r="E7" s="2">
        <v>56392.45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2">
        <v>0</v>
      </c>
      <c r="X7" s="2">
        <v>0</v>
      </c>
      <c r="Y7" s="2">
        <v>0</v>
      </c>
      <c r="Z7" s="2">
        <v>0</v>
      </c>
      <c r="AA7" s="2">
        <v>0</v>
      </c>
    </row>
    <row r="8" spans="1:27" x14ac:dyDescent="0.25">
      <c r="A8" t="s">
        <v>30</v>
      </c>
      <c r="B8" s="2">
        <v>0</v>
      </c>
      <c r="C8" s="2">
        <v>0</v>
      </c>
      <c r="D8" s="2">
        <v>4931.2950000000001</v>
      </c>
      <c r="E8" s="2">
        <v>4381.8959999999997</v>
      </c>
      <c r="F8" s="2">
        <v>9122.7260000000006</v>
      </c>
      <c r="G8" s="2">
        <v>10826.58</v>
      </c>
      <c r="H8" s="2">
        <v>11215.44</v>
      </c>
      <c r="I8" s="2">
        <v>12263.8</v>
      </c>
      <c r="J8" s="2">
        <v>11449.16</v>
      </c>
      <c r="K8" s="2">
        <v>296.60789999999997</v>
      </c>
      <c r="L8" s="2">
        <v>247.48050000000001</v>
      </c>
      <c r="M8" s="2">
        <v>315.97269999999997</v>
      </c>
      <c r="N8" s="2">
        <v>296.30509999999998</v>
      </c>
      <c r="O8" s="2">
        <v>356.75920000000002</v>
      </c>
      <c r="P8" s="2">
        <v>335.84690000000001</v>
      </c>
      <c r="Q8" s="2">
        <v>218.44030000000001</v>
      </c>
      <c r="R8" s="2">
        <v>214.92660000000001</v>
      </c>
      <c r="S8" s="2">
        <v>213.53309999999999</v>
      </c>
      <c r="T8" s="2">
        <v>189.3775</v>
      </c>
      <c r="U8" s="2">
        <v>241.8494</v>
      </c>
      <c r="V8" s="2">
        <v>333.53160000000003</v>
      </c>
      <c r="W8" s="2">
        <v>315.84140000000002</v>
      </c>
      <c r="X8" s="2">
        <v>371.66770000000002</v>
      </c>
      <c r="Y8" s="2">
        <v>360.66199999999998</v>
      </c>
      <c r="Z8" s="2">
        <v>314.64330000000001</v>
      </c>
      <c r="AA8" s="2">
        <v>295.92410000000001</v>
      </c>
    </row>
    <row r="9" spans="1:27" x14ac:dyDescent="0.25">
      <c r="A9" s="3" t="s">
        <v>5</v>
      </c>
      <c r="B9" s="4">
        <f t="shared" ref="B9:AA9" si="0">SUM(B4:B7)-B8</f>
        <v>615268.60600000003</v>
      </c>
      <c r="C9" s="4">
        <f t="shared" si="0"/>
        <v>649337.18099999998</v>
      </c>
      <c r="D9" s="4">
        <f t="shared" si="0"/>
        <v>682086.10600000003</v>
      </c>
      <c r="E9" s="4">
        <f t="shared" si="0"/>
        <v>708774.86700000009</v>
      </c>
      <c r="F9" s="4">
        <f t="shared" si="0"/>
        <v>647140.36499999999</v>
      </c>
      <c r="G9" s="4">
        <f t="shared" si="0"/>
        <v>676046.64200000011</v>
      </c>
      <c r="H9" s="4">
        <f t="shared" si="0"/>
        <v>687829.55400000012</v>
      </c>
      <c r="I9" s="4">
        <f t="shared" si="0"/>
        <v>702391.84699999995</v>
      </c>
      <c r="J9" s="4">
        <f t="shared" si="0"/>
        <v>700541.3139999999</v>
      </c>
      <c r="K9" s="4">
        <f t="shared" si="0"/>
        <v>732338.0621000001</v>
      </c>
      <c r="L9" s="4">
        <f t="shared" si="0"/>
        <v>799007.54</v>
      </c>
      <c r="M9" s="4">
        <f t="shared" si="0"/>
        <v>815715.51729999995</v>
      </c>
      <c r="N9" s="4">
        <f t="shared" si="0"/>
        <v>863332.42689999996</v>
      </c>
      <c r="O9" s="4">
        <f t="shared" si="0"/>
        <v>915451.00280000013</v>
      </c>
      <c r="P9" s="4">
        <f t="shared" si="0"/>
        <v>986491.36220000009</v>
      </c>
      <c r="Q9" s="4">
        <f t="shared" si="0"/>
        <v>1083810.1617700001</v>
      </c>
      <c r="R9" s="4">
        <f t="shared" si="0"/>
        <v>1122290.6871800001</v>
      </c>
      <c r="S9" s="4">
        <f t="shared" si="0"/>
        <v>1157130.9073600001</v>
      </c>
      <c r="T9" s="4">
        <f t="shared" si="0"/>
        <v>1256401.10249</v>
      </c>
      <c r="U9" s="4">
        <f t="shared" si="0"/>
        <v>1278371.8816600002</v>
      </c>
      <c r="V9" s="4">
        <f t="shared" si="0"/>
        <v>1232538.1576999999</v>
      </c>
      <c r="W9" s="4">
        <f t="shared" si="0"/>
        <v>1288134.6606300001</v>
      </c>
      <c r="X9" s="4">
        <f t="shared" si="0"/>
        <v>1309581.7702699997</v>
      </c>
      <c r="Y9" s="4">
        <f t="shared" si="0"/>
        <v>1378852.15536</v>
      </c>
      <c r="Z9" s="4">
        <f t="shared" si="0"/>
        <v>1461488.77146</v>
      </c>
      <c r="AA9" s="4">
        <f t="shared" si="0"/>
        <v>1542660.58436</v>
      </c>
    </row>
    <row r="10" spans="1:27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x14ac:dyDescent="0.2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</row>
    <row r="12" spans="1:27" x14ac:dyDescent="0.25">
      <c r="A12" s="3" t="s">
        <v>2</v>
      </c>
    </row>
    <row r="13" spans="1:27" x14ac:dyDescent="0.25">
      <c r="A13" s="7" t="s">
        <v>14</v>
      </c>
      <c r="B13" s="2">
        <v>0</v>
      </c>
      <c r="C13" s="2">
        <v>0</v>
      </c>
      <c r="D13" s="2">
        <v>0</v>
      </c>
      <c r="E13" s="2">
        <v>0</v>
      </c>
      <c r="F13" s="2">
        <v>55216.790000000008</v>
      </c>
      <c r="G13" s="2">
        <v>-4184.8400000000038</v>
      </c>
      <c r="H13" s="2">
        <v>63149.72</v>
      </c>
      <c r="I13" s="2">
        <v>97643.069999999992</v>
      </c>
      <c r="J13" s="2">
        <v>114336.52999999998</v>
      </c>
      <c r="K13" s="2">
        <v>121382.31000000001</v>
      </c>
      <c r="L13" s="2">
        <v>123199.15000000001</v>
      </c>
      <c r="M13" s="2">
        <v>122181.9</v>
      </c>
      <c r="N13" s="2">
        <v>119628.69999999998</v>
      </c>
      <c r="O13" s="2">
        <v>123978.3</v>
      </c>
      <c r="P13" s="2">
        <v>111819.4</v>
      </c>
      <c r="Q13" s="2">
        <v>117170.80000000002</v>
      </c>
      <c r="R13" s="2">
        <v>117788.69999999998</v>
      </c>
      <c r="S13" s="2">
        <v>115841.29999999999</v>
      </c>
      <c r="T13" s="2">
        <v>112503.4</v>
      </c>
      <c r="U13" s="2">
        <v>117123.19999999998</v>
      </c>
      <c r="V13" s="2">
        <v>103251.29999999999</v>
      </c>
      <c r="W13" s="2">
        <v>109153.29999999999</v>
      </c>
      <c r="X13" s="2">
        <v>118998.10000000003</v>
      </c>
      <c r="Y13" s="2">
        <v>106780.1</v>
      </c>
      <c r="Z13" s="2">
        <v>110014.80000000002</v>
      </c>
      <c r="AA13" s="2">
        <v>45434.700000000012</v>
      </c>
    </row>
    <row r="14" spans="1:27" x14ac:dyDescent="0.25">
      <c r="A14" t="s">
        <v>15</v>
      </c>
      <c r="B14" s="2">
        <v>0</v>
      </c>
      <c r="C14" s="2">
        <v>0</v>
      </c>
      <c r="D14" s="2">
        <v>0</v>
      </c>
      <c r="E14" s="2">
        <v>0</v>
      </c>
      <c r="F14" s="2">
        <v>82097.81</v>
      </c>
      <c r="G14" s="2">
        <v>68470.16</v>
      </c>
      <c r="H14" s="2">
        <v>68757.38</v>
      </c>
      <c r="I14" s="2">
        <v>68885.33</v>
      </c>
      <c r="J14" s="2">
        <v>68866.77</v>
      </c>
      <c r="K14" s="2">
        <v>68713.289999999994</v>
      </c>
      <c r="L14" s="2">
        <v>68435.95</v>
      </c>
      <c r="M14" s="2">
        <v>113860.9</v>
      </c>
      <c r="N14" s="2">
        <v>112535.1</v>
      </c>
      <c r="O14" s="2">
        <v>111112.7</v>
      </c>
      <c r="P14" s="2">
        <v>109601.5</v>
      </c>
      <c r="Q14" s="2">
        <v>137308.29999999999</v>
      </c>
      <c r="R14" s="2">
        <v>135109.70000000001</v>
      </c>
      <c r="S14" s="2">
        <v>132842</v>
      </c>
      <c r="T14" s="2">
        <v>130510.6</v>
      </c>
      <c r="U14" s="2">
        <v>128120.6</v>
      </c>
      <c r="V14" s="2">
        <v>180431.7</v>
      </c>
      <c r="W14" s="2">
        <v>176947.3</v>
      </c>
      <c r="X14" s="2">
        <v>173417.3</v>
      </c>
      <c r="Y14" s="2">
        <v>169845.1</v>
      </c>
      <c r="Z14" s="2">
        <v>201250.4</v>
      </c>
      <c r="AA14" s="2">
        <v>196970.3</v>
      </c>
    </row>
    <row r="15" spans="1:27" x14ac:dyDescent="0.25">
      <c r="A15" s="3" t="s">
        <v>6</v>
      </c>
      <c r="B15" s="4">
        <f>SUM(B13:B14)</f>
        <v>0</v>
      </c>
      <c r="C15" s="4">
        <f t="shared" ref="C15:AA15" si="1">SUM(C13:C14)</f>
        <v>0</v>
      </c>
      <c r="D15" s="4">
        <f t="shared" si="1"/>
        <v>0</v>
      </c>
      <c r="E15" s="4">
        <f t="shared" si="1"/>
        <v>0</v>
      </c>
      <c r="F15" s="4">
        <f t="shared" si="1"/>
        <v>137314.6</v>
      </c>
      <c r="G15" s="4">
        <f t="shared" si="1"/>
        <v>64285.32</v>
      </c>
      <c r="H15" s="4">
        <f t="shared" si="1"/>
        <v>131907.1</v>
      </c>
      <c r="I15" s="4">
        <f t="shared" si="1"/>
        <v>166528.4</v>
      </c>
      <c r="J15" s="4">
        <f t="shared" si="1"/>
        <v>183203.3</v>
      </c>
      <c r="K15" s="4">
        <f t="shared" si="1"/>
        <v>190095.6</v>
      </c>
      <c r="L15" s="4">
        <f t="shared" si="1"/>
        <v>191635.1</v>
      </c>
      <c r="M15" s="4">
        <f t="shared" si="1"/>
        <v>236042.8</v>
      </c>
      <c r="N15" s="4">
        <f t="shared" si="1"/>
        <v>232163.8</v>
      </c>
      <c r="O15" s="4">
        <f t="shared" si="1"/>
        <v>235091</v>
      </c>
      <c r="P15" s="4">
        <f t="shared" si="1"/>
        <v>221420.9</v>
      </c>
      <c r="Q15" s="4">
        <f t="shared" si="1"/>
        <v>254479.1</v>
      </c>
      <c r="R15" s="4">
        <f t="shared" si="1"/>
        <v>252898.4</v>
      </c>
      <c r="S15" s="4">
        <f t="shared" si="1"/>
        <v>248683.3</v>
      </c>
      <c r="T15" s="4">
        <f t="shared" si="1"/>
        <v>243014</v>
      </c>
      <c r="U15" s="4">
        <f t="shared" si="1"/>
        <v>245243.8</v>
      </c>
      <c r="V15" s="4">
        <f t="shared" si="1"/>
        <v>283683</v>
      </c>
      <c r="W15" s="4">
        <f t="shared" si="1"/>
        <v>286100.59999999998</v>
      </c>
      <c r="X15" s="4">
        <f t="shared" si="1"/>
        <v>292415.40000000002</v>
      </c>
      <c r="Y15" s="4">
        <f t="shared" si="1"/>
        <v>276625.2</v>
      </c>
      <c r="Z15" s="4">
        <f t="shared" si="1"/>
        <v>311265.2</v>
      </c>
      <c r="AA15" s="4">
        <f t="shared" si="1"/>
        <v>242405</v>
      </c>
    </row>
    <row r="17" spans="1:27" x14ac:dyDescent="0.25">
      <c r="A17" t="s">
        <v>11</v>
      </c>
      <c r="B17" s="9">
        <f>NPV(6.56%,C9:AA9)+B9</f>
        <v>11158565.372981524</v>
      </c>
    </row>
    <row r="18" spans="1:27" x14ac:dyDescent="0.25">
      <c r="A18" t="s">
        <v>12</v>
      </c>
      <c r="B18" s="9">
        <f>NPV(6.56%,C15:AA15)+B15</f>
        <v>1922136.7262846243</v>
      </c>
    </row>
    <row r="19" spans="1:27" x14ac:dyDescent="0.25">
      <c r="A19" t="s">
        <v>13</v>
      </c>
      <c r="B19" s="9">
        <f>SUM(B17:B18)</f>
        <v>13080702.099266149</v>
      </c>
    </row>
    <row r="21" spans="1:27" ht="14.45" x14ac:dyDescent="0.3">
      <c r="A21" t="s">
        <v>31</v>
      </c>
    </row>
    <row r="24" spans="1:27" x14ac:dyDescent="0.25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</row>
    <row r="25" spans="1:27" x14ac:dyDescent="0.25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</row>
    <row r="26" spans="1:27" x14ac:dyDescent="0.25"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</row>
    <row r="27" spans="1:27" ht="14.45" x14ac:dyDescent="0.3"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</row>
    <row r="28" spans="1:27" ht="14.45" x14ac:dyDescent="0.3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</row>
    <row r="29" spans="1:27" ht="14.45" x14ac:dyDescent="0.3"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</row>
  </sheetData>
  <pageMargins left="0.7" right="0.7" top="0.75" bottom="0.75" header="0.3" footer="0.3"/>
  <pageSetup paperSize="17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SPI xmlns="4cfd163b-bcf9-4c5a-b2fe-c1383bc133c7">false</NSPI>
    <Owner xmlns="92ec314d-4c9c-4dd9-83ac-31caef74aaef">
      <UserInfo>
        <DisplayName>DONNELLY, ALLISON</DisplayName>
        <AccountId>69</AccountId>
        <AccountType/>
      </UserInfo>
    </Owner>
    <IR_Filling_Dat xmlns="92ec314d-4c9c-4dd9-83ac-31caef74aaef">2013-04-02T03:00:00+00:00</IR_Filling_Dat>
    <IR_Responder xmlns="92ec314d-4c9c-4dd9-83ac-31caef74aaef" xsi:nil="true"/>
    <IR_Writer xmlns="92ec314d-4c9c-4dd9-83ac-31caef74aaef">
      <UserInfo>
        <DisplayName>RANGASWAMY, KAMALA</DisplayName>
        <AccountId>97</AccountId>
        <AccountType/>
      </UserInfo>
    </IR_Writer>
    <IR_Received_Date xmlns="92ec314d-4c9c-4dd9-83ac-31caef74aaef">2013-03-18T03:00:00+00:00</IR_Received_Date>
    <IR_Topic xmlns="92ec314d-4c9c-4dd9-83ac-31caef74aaef" xsi:nil="true"/>
    <IR_Reviewers xmlns="92ec314d-4c9c-4dd9-83ac-31caef74aaef">
      <UserInfo>
        <DisplayName/>
        <AccountId xsi:nil="true"/>
        <AccountType/>
      </UserInfo>
    </IR_Reviewers>
    <IR_Status xmlns="92ec314d-4c9c-4dd9-83ac-31caef74aaef">8</IR_Status>
    <IR_Requester xmlns="92ec314d-4c9c-4dd9-83ac-31caef74aaef">46</IR_Requester>
    <IR_Review_Sorting xmlns="92ec314d-4c9c-4dd9-83ac-31caef74aaef">completed by RA</IR_Review_Sorting>
    <IR_Subtopic xmlns="4cfd163b-bcf9-4c5a-b2fe-c1383bc133c7" xsi:nil="true"/>
    <_dlc_DocId xmlns="b4991c62-42bd-42ea-b7fe-769c41f8ce12">4PP4YDNXZNSS-11-3165</_dlc_DocId>
    <_dlc_DocIdUrl xmlns="b4991c62-42bd-42ea-b7fe-769c41f8ce12">
      <Url>http://companies.emera.com/emera/ENLReg/_layouts/DocIdRedir.aspx?ID=4PP4YDNXZNSS-11-3165</Url>
      <Description>4PP4YDNXZNSS-11-3165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A7FEED53593641BE8E90FC930B63F0" ma:contentTypeVersion="17" ma:contentTypeDescription="Create a new document." ma:contentTypeScope="" ma:versionID="e687a09336f53c46b0ea426e7983bd2d">
  <xsd:schema xmlns:xsd="http://www.w3.org/2001/XMLSchema" xmlns:xs="http://www.w3.org/2001/XMLSchema" xmlns:p="http://schemas.microsoft.com/office/2006/metadata/properties" xmlns:ns2="92ec314d-4c9c-4dd9-83ac-31caef74aaef" xmlns:ns3="4cfd163b-bcf9-4c5a-b2fe-c1383bc133c7" xmlns:ns4="b4991c62-42bd-42ea-b7fe-769c41f8ce12" targetNamespace="http://schemas.microsoft.com/office/2006/metadata/properties" ma:root="true" ma:fieldsID="4292aa3abd1ceef0aeec0360735dfd33" ns2:_="" ns3:_="" ns4:_="">
    <xsd:import namespace="92ec314d-4c9c-4dd9-83ac-31caef74aaef"/>
    <xsd:import namespace="4cfd163b-bcf9-4c5a-b2fe-c1383bc133c7"/>
    <xsd:import namespace="b4991c62-42bd-42ea-b7fe-769c41f8ce12"/>
    <xsd:element name="properties">
      <xsd:complexType>
        <xsd:sequence>
          <xsd:element name="documentManagement">
            <xsd:complexType>
              <xsd:all>
                <xsd:element ref="ns2:IR_Status"/>
                <xsd:element ref="ns2:Owner"/>
                <xsd:element ref="ns2:IR_Writer"/>
                <xsd:element ref="ns2:IR_Requester"/>
                <xsd:element ref="ns2:IR_Filling_Dat" minOccurs="0"/>
                <xsd:element ref="ns2:IR_Received_Date" minOccurs="0"/>
                <xsd:element ref="ns2:IR_Responder" minOccurs="0"/>
                <xsd:element ref="ns2:IR_Review_Sorting" minOccurs="0"/>
                <xsd:element ref="ns2:IR_Reviewers" minOccurs="0"/>
                <xsd:element ref="ns2:IR_Topic" minOccurs="0"/>
                <xsd:element ref="ns3:IR_Subtopic" minOccurs="0"/>
                <xsd:element ref="ns3:NSPI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ec314d-4c9c-4dd9-83ac-31caef74aaef" elementFormDefault="qualified">
    <xsd:import namespace="http://schemas.microsoft.com/office/2006/documentManagement/types"/>
    <xsd:import namespace="http://schemas.microsoft.com/office/infopath/2007/PartnerControls"/>
    <xsd:element name="IR_Status" ma:index="1" ma:displayName="IR_Status" ma:list="{c82926db-44da-4499-b7a5-d58b6754073a}" ma:internalName="IR_Status" ma:showField="Title">
      <xsd:simpleType>
        <xsd:restriction base="dms:Lookup"/>
      </xsd:simpleType>
    </xsd:element>
    <xsd:element name="Owner" ma:index="2" ma:displayName="IR_Owner" ma:list="UserInfo" ma:SharePointGroup="48" ma:internalName="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Writer" ma:index="3" ma:displayName="IR_Writer" ma:list="UserInfo" ma:SharePointGroup="60" ma:internalName="IR_Writ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Requester" ma:index="4" ma:displayName="IR_Requester" ma:list="{28f334bf-309e-4fb1-969d-80c0b70303c8}" ma:internalName="IR_Requester" ma:showField="Title">
      <xsd:simpleType>
        <xsd:restriction base="dms:Lookup"/>
      </xsd:simpleType>
    </xsd:element>
    <xsd:element name="IR_Filling_Dat" ma:index="6" nillable="true" ma:displayName="IR_Filling_Dat" ma:default="2013-03-11T14:00:00Z" ma:format="DateOnly" ma:internalName="IR_Filling_Dat">
      <xsd:simpleType>
        <xsd:restriction base="dms:DateTime"/>
      </xsd:simpleType>
    </xsd:element>
    <xsd:element name="IR_Received_Date" ma:index="7" nillable="true" ma:displayName="IR_Received_Date" ma:default="2013-02-25T14:00:00Z" ma:format="DateOnly" ma:internalName="IR_Received_Date">
      <xsd:simpleType>
        <xsd:restriction base="dms:DateTime"/>
      </xsd:simpleType>
    </xsd:element>
    <xsd:element name="IR_Responder" ma:index="8" nillable="true" ma:displayName="IR_Responder" ma:list="{28f334bf-309e-4fb1-969d-80c0b70303c8}" ma:internalName="IR_Responder" ma:showField="Title">
      <xsd:simpleType>
        <xsd:restriction base="dms:Lookup"/>
      </xsd:simpleType>
    </xsd:element>
    <xsd:element name="IR_Review_Sorting" ma:index="9" nillable="true" ma:displayName="IR_Review_Sorting" ma:default="completed by RA" ma:format="Dropdown" ma:internalName="IR_Review_Sorting">
      <xsd:simpleType>
        <xsd:restriction base="dms:Choice">
          <xsd:enumeration value="completed by RA"/>
          <xsd:enumeration value="Avon IR 001-025"/>
          <xsd:enumeration value="Avon IR 026-050"/>
          <xsd:enumeration value="Avon IR 051-075"/>
          <xsd:enumeration value="Avon IR 076-100"/>
          <xsd:enumeration value="Booth IR 001-025"/>
          <xsd:enumeration value="Bowater IR 001-025"/>
          <xsd:enumeration value="Bowater IR 026-050"/>
          <xsd:enumeration value="CA IR 001-025"/>
          <xsd:enumeration value="CA IR 026-050"/>
          <xsd:enumeration value="CA IR 051-075"/>
          <xsd:enumeration value="CA IR 076-100"/>
          <xsd:enumeration value="Eckler IR 001-025"/>
          <xsd:enumeration value="HRM IR 001-025"/>
          <xsd:enumeration value="HRM IR 026-050"/>
          <xsd:enumeration value="Larkin IR 001-025"/>
          <xsd:enumeration value="Liberal IR 001-025"/>
          <xsd:enumeration value="Liberty IR 001-025"/>
          <xsd:enumeration value="Liberty IR 026-050"/>
          <xsd:enumeration value="Liberty IR 051-075"/>
          <xsd:enumeration value="Liberty IR 076-100"/>
          <xsd:enumeration value="Multeese IR 001-025"/>
          <xsd:enumeration value="Multeese IR 026-050"/>
          <xsd:enumeration value="Multeese IR 051-075"/>
          <xsd:enumeration value="MEU IR 001-025"/>
          <xsd:enumeration value="MEU IR 026-050"/>
          <xsd:enumeration value="NSDOE IR 001-025"/>
          <xsd:enumeration value="NSE IR 001-025"/>
          <xsd:enumeration value="NSUARB IR 001-025"/>
          <xsd:enumeration value="NSUARB IR 026-050"/>
          <xsd:enumeration value="PC IR 001-025"/>
          <xsd:enumeration value="SBA IR 001-025"/>
          <xsd:enumeration value="SBA IR 026-050"/>
          <xsd:enumeration value="SBA IR 051-075"/>
          <xsd:enumeration value="Synapse IR 001-025"/>
          <xsd:enumeration value="Test IR 001-025"/>
        </xsd:restriction>
      </xsd:simpleType>
    </xsd:element>
    <xsd:element name="IR_Reviewers" ma:index="10" nillable="true" ma:displayName="IR_Reviewers" ma:list="UserInfo" ma:SharePointGroup="61" ma:internalName="IR_Reviewe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Topic" ma:index="11" nillable="true" ma:displayName="IR_Topic" ma:list="{5852ba98-c591-4bee-906b-c2535d54d555}" ma:internalName="IR_Topic" ma:showField="Titl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fd163b-bcf9-4c5a-b2fe-c1383bc133c7" elementFormDefault="qualified">
    <xsd:import namespace="http://schemas.microsoft.com/office/2006/documentManagement/types"/>
    <xsd:import namespace="http://schemas.microsoft.com/office/infopath/2007/PartnerControls"/>
    <xsd:element name="IR_Subtopic" ma:index="12" nillable="true" ma:displayName="IR_Subtopic" ma:list="{1ed02abf-8787-4da8-be7f-952b64646cbe}" ma:internalName="IR_Subtopic" ma:showField="Title">
      <xsd:simpleType>
        <xsd:restriction base="dms:Lookup"/>
      </xsd:simpleType>
    </xsd:element>
    <xsd:element name="NSPI" ma:index="13" nillable="true" ma:displayName="NSPI" ma:default="0" ma:internalName="NSPI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91c62-42bd-42ea-b7fe-769c41f8ce12" elementFormDefault="qualified">
    <xsd:import namespace="http://schemas.microsoft.com/office/2006/documentManagement/types"/>
    <xsd:import namespace="http://schemas.microsoft.com/office/infopath/2007/PartnerControls"/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5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7765089-9870-46E4-9FAF-994465861602}"/>
</file>

<file path=customXml/itemProps2.xml><?xml version="1.0" encoding="utf-8"?>
<ds:datastoreItem xmlns:ds="http://schemas.openxmlformats.org/officeDocument/2006/customXml" ds:itemID="{F816C7E0-47A2-411A-B196-BC3FE5F90FCC}"/>
</file>

<file path=customXml/itemProps3.xml><?xml version="1.0" encoding="utf-8"?>
<ds:datastoreItem xmlns:ds="http://schemas.openxmlformats.org/officeDocument/2006/customXml" ds:itemID="{5804BEF9-E317-48E4-B75B-BDEAEE2CC44C}"/>
</file>

<file path=customXml/itemProps4.xml><?xml version="1.0" encoding="utf-8"?>
<ds:datastoreItem xmlns:ds="http://schemas.openxmlformats.org/officeDocument/2006/customXml" ds:itemID="{476E85C5-560D-48DB-9060-34058795607D}"/>
</file>

<file path=customXml/itemProps5.xml><?xml version="1.0" encoding="utf-8"?>
<ds:datastoreItem xmlns:ds="http://schemas.openxmlformats.org/officeDocument/2006/customXml" ds:itemID="{432BB30D-E23F-4EE5-82E8-5C7236D87F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ML Base Load</vt:lpstr>
      <vt:lpstr>OI Base Load</vt:lpstr>
      <vt:lpstr>Wind Base Load</vt:lpstr>
      <vt:lpstr>ML Low Load</vt:lpstr>
      <vt:lpstr>OI Low Load</vt:lpstr>
      <vt:lpstr>Wind Low Load</vt:lpstr>
      <vt:lpstr>ML High Power&amp;Gas</vt:lpstr>
      <vt:lpstr>OI High Power&amp;Gas</vt:lpstr>
      <vt:lpstr>Wind High Power&amp;Gas</vt:lpstr>
      <vt:lpstr>ML Low Power&amp;Gas</vt:lpstr>
      <vt:lpstr>OI Low Power&amp;Gas</vt:lpstr>
      <vt:lpstr>Wind Low Power&amp;Gas</vt:lpstr>
    </vt:vector>
  </TitlesOfParts>
  <Company>Emera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RANGASWAMY, KAMALA</dc:creator>
  <cp:lastModifiedBy>Skidmore, Penny</cp:lastModifiedBy>
  <cp:lastPrinted>2013-03-22T13:18:06Z</cp:lastPrinted>
  <dcterms:created xsi:type="dcterms:W3CDTF">2013-02-27T15:50:00Z</dcterms:created>
  <dcterms:modified xsi:type="dcterms:W3CDTF">2013-03-22T13:18:23Z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0x01010020A7FEED53593641BE8E90FC930B63F0</vt:lpwstr>
  </property>
  <property fmtid="{D5CDD505-2E9C-101B-9397-08002B2CF9AE}" pid="3" name="_dlc_DocIdItemGuid">
    <vt:lpwstr>f8e68a0a-257f-487e-8ce9-f7565a7648a2</vt:lpwstr>
  </property>
  <property fmtid="{D5CDD505-2E9C-101B-9397-08002B2CF9AE}" pid="4" name="MetadataSecurityLog">
    <vt:lpwstr>&lt;Log Date="-8588374636583371695" Reason="ItemUpdated" Error=""&gt;&lt;Rule Message="" Name="PM" /&gt;&lt;/Log&gt;</vt:lpwstr>
  </property>
  <property fmtid="{D5CDD505-2E9C-101B-9397-08002B2CF9AE}" pid="5" name="Order">
    <vt:r8>316500</vt:r8>
  </property>
</Properties>
</file>